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91" windowWidth="12855" windowHeight="11760" tabRatio="959" firstSheet="1" activeTab="17"/>
  </bookViews>
  <sheets>
    <sheet name="全市一般收入" sheetId="1" r:id="rId1"/>
    <sheet name="全市一般支出" sheetId="2" r:id="rId2"/>
    <sheet name="市级一般收入" sheetId="3" r:id="rId3"/>
    <sheet name="市级一般支出" sheetId="4" r:id="rId4"/>
    <sheet name="市级一般支出明细" sheetId="5" r:id="rId5"/>
    <sheet name="全市基金收入" sheetId="6" r:id="rId6"/>
    <sheet name="全市基金支出" sheetId="7" r:id="rId7"/>
    <sheet name="市级基金收入" sheetId="8" r:id="rId8"/>
    <sheet name="市级基金支出" sheetId="9" r:id="rId9"/>
    <sheet name="全市国资收入" sheetId="10" r:id="rId10"/>
    <sheet name="全市国资支出" sheetId="11" r:id="rId11"/>
    <sheet name="市级国资收入" sheetId="12" r:id="rId12"/>
    <sheet name="市级国资支出" sheetId="13" r:id="rId13"/>
    <sheet name="全市社保收入" sheetId="14" r:id="rId14"/>
    <sheet name="全市社保支出" sheetId="15" r:id="rId15"/>
    <sheet name="市级社保收入" sheetId="16" r:id="rId16"/>
    <sheet name="市级社保支出" sheetId="17" r:id="rId17"/>
    <sheet name="转移支付" sheetId="18" r:id="rId18"/>
    <sheet name="债务数据情况表" sheetId="19" r:id="rId19"/>
  </sheets>
  <externalReferences>
    <externalReference r:id="rId22"/>
    <externalReference r:id="rId23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'全市基金支出'!$A$1:$B$34</definedName>
    <definedName name="_xlnm.Print_Area" localSheetId="18">'债务数据情况表'!$A$1:$G$10</definedName>
    <definedName name="_xlnm.Print_Titles" localSheetId="8">'市级基金支出'!$1:$3</definedName>
    <definedName name="_xlnm.Print_Titles" localSheetId="4">'市级一般支出明细'!$1:$4</definedName>
    <definedName name="_xlnm.Print_Titles">#N/A</definedName>
    <definedName name="UU" localSheetId="5">#REF!</definedName>
    <definedName name="UU" localSheetId="6">#REF!</definedName>
    <definedName name="UU">#REF!</definedName>
    <definedName name="YY" localSheetId="5">#REF!</definedName>
    <definedName name="YY" localSheetId="6">#REF!</definedName>
    <definedName name="YY">#REF!</definedName>
    <definedName name="Z_1B8CC353_4DAD_466F_A79F_85C14D5E5BD0_.wvu.Cols" localSheetId="5" hidden="1">'全市基金收入'!#REF!</definedName>
    <definedName name="Z_1B8CC353_4DAD_466F_A79F_85C14D5E5BD0_.wvu.PrintArea" localSheetId="5" hidden="1">'全市基金收入'!$A$1:$B$15</definedName>
    <definedName name="Z_1B8CC353_4DAD_466F_A79F_85C14D5E5BD0_.wvu.PrintArea" localSheetId="6" hidden="1">'全市基金支出'!$A$1:$B$34</definedName>
    <definedName name="Z_1B8CC353_4DAD_466F_A79F_85C14D5E5BD0_.wvu.PrintTitles" localSheetId="6" hidden="1">'全市基金支出'!$A:$A,'全市基金支出'!$1:$3</definedName>
    <definedName name="Z_1FEF1881_564B_4F03_AB90_64DC0D49B898_.wvu.FilterData" localSheetId="6" hidden="1">'全市基金支出'!$A$4:$B$34</definedName>
    <definedName name="Z_1FEF1881_564B_4F03_AB90_64DC0D49B898_.wvu.PrintArea" localSheetId="5" hidden="1">'全市基金收入'!$A$1:$B$15</definedName>
    <definedName name="Z_1FEF1881_564B_4F03_AB90_64DC0D49B898_.wvu.PrintArea" localSheetId="6" hidden="1">'全市基金支出'!$A$1:$B$34</definedName>
    <definedName name="Z_1FEF1881_564B_4F03_AB90_64DC0D49B898_.wvu.PrintArea" localSheetId="0" hidden="1">'全市一般收入'!$A$1:$B$19</definedName>
    <definedName name="Z_1FEF1881_564B_4F03_AB90_64DC0D49B898_.wvu.PrintTitles" localSheetId="6" hidden="1">'全市基金支出'!$A:$A,'全市基金支出'!$1:$3</definedName>
    <definedName name="Z_2455F9B6_6379_450B_A3E3_25D6D0230708_.wvu.Cols" localSheetId="7" hidden="1">'市级基金收入'!#REF!,'市级基金收入'!#REF!</definedName>
    <definedName name="Z_2455F9B6_6379_450B_A3E3_25D6D0230708_.wvu.Cols" localSheetId="8" hidden="1">'市级基金支出'!#REF!,'市级基金支出'!#REF!,'市级基金支出'!#REF!</definedName>
    <definedName name="Z_2455F9B6_6379_450B_A3E3_25D6D0230708_.wvu.Cols" localSheetId="2" hidden="1">'市级一般收入'!#REF!,'市级一般收入'!#REF!</definedName>
    <definedName name="Z_2455F9B6_6379_450B_A3E3_25D6D0230708_.wvu.PrintArea" localSheetId="8" hidden="1">'市级基金支出'!#REF!</definedName>
    <definedName name="Z_2455F9B6_6379_450B_A3E3_25D6D0230708_.wvu.PrintArea" localSheetId="2" hidden="1">'市级一般收入'!#REF!</definedName>
    <definedName name="Z_2455F9B6_6379_450B_A3E3_25D6D0230708_.wvu.PrintTitles" localSheetId="8" hidden="1">'市级基金支出'!#REF!,'市级基金支出'!#REF!</definedName>
    <definedName name="Z_2455F9B6_6379_450B_A3E3_25D6D0230708_.wvu.Rows" localSheetId="2" hidden="1">'市级一般收入'!#REF!</definedName>
    <definedName name="Z_3A7D6B19_105C_4E01_8F43_FEDD708FF2D5_.wvu.FilterData" localSheetId="6" hidden="1">'全市基金支出'!$A$4:$B$34</definedName>
    <definedName name="Z_3A7D6B19_105C_4E01_8F43_FEDD708FF2D5_.wvu.PrintArea" localSheetId="5" hidden="1">'全市基金收入'!$A$1:$B$15</definedName>
    <definedName name="Z_3A7D6B19_105C_4E01_8F43_FEDD708FF2D5_.wvu.PrintArea" localSheetId="6" hidden="1">'全市基金支出'!$A$1:$B$34</definedName>
    <definedName name="Z_3A7D6B19_105C_4E01_8F43_FEDD708FF2D5_.wvu.PrintArea" localSheetId="0" hidden="1">'全市一般收入'!$A$1:$B$19</definedName>
    <definedName name="Z_3A7D6B19_105C_4E01_8F43_FEDD708FF2D5_.wvu.PrintTitles" localSheetId="6" hidden="1">'全市基金支出'!$A:$A,'全市基金支出'!$1:$3</definedName>
    <definedName name="Z_7B52946E_CE3E_4980_8F9C_4BCB8C03E9C3_.wvu.Cols" localSheetId="5" hidden="1">'全市基金收入'!#REF!</definedName>
    <definedName name="Z_7B52946E_CE3E_4980_8F9C_4BCB8C03E9C3_.wvu.PrintArea" localSheetId="5" hidden="1">'全市基金收入'!$A$1:$B$15</definedName>
    <definedName name="Z_7B52946E_CE3E_4980_8F9C_4BCB8C03E9C3_.wvu.PrintArea" localSheetId="6" hidden="1">'全市基金支出'!$A$1:$B$34</definedName>
    <definedName name="Z_7B52946E_CE3E_4980_8F9C_4BCB8C03E9C3_.wvu.PrintTitles" localSheetId="6" hidden="1">'全市基金支出'!$A:$A,'全市基金支出'!$1:$3</definedName>
    <definedName name="Z_A90EF151_48C7_4AD4_8951_4D7F01EE8713_.wvu.Cols" localSheetId="0" hidden="1">'全市基金支出'!#REF!</definedName>
    <definedName name="Z_A90EF151_48C7_4AD4_8951_4D7F01EE8713_.wvu.Cols" localSheetId="7" hidden="1">'市级基金收入'!#REF!</definedName>
    <definedName name="Z_A90EF151_48C7_4AD4_8951_4D7F01EE8713_.wvu.Cols" localSheetId="8" hidden="1">'市级基金支出'!#REF!</definedName>
    <definedName name="Z_A90EF151_48C7_4AD4_8951_4D7F01EE8713_.wvu.Cols" localSheetId="2" hidden="1">'市级一般收入'!#REF!</definedName>
    <definedName name="Z_A90EF151_48C7_4AD4_8951_4D7F01EE8713_.wvu.Cols" localSheetId="3" hidden="1">'市级一般支出'!#REF!</definedName>
    <definedName name="Z_A90EF151_48C7_4AD4_8951_4D7F01EE8713_.wvu.PrintArea" localSheetId="0" hidden="1">'全市基金支出'!#REF!</definedName>
    <definedName name="Z_A90EF151_48C7_4AD4_8951_4D7F01EE8713_.wvu.PrintArea" localSheetId="7" hidden="1">'市级基金收入'!#REF!</definedName>
    <definedName name="Z_A90EF151_48C7_4AD4_8951_4D7F01EE8713_.wvu.PrintArea" localSheetId="8" hidden="1">'市级基金支出'!#REF!</definedName>
    <definedName name="Z_A90EF151_48C7_4AD4_8951_4D7F01EE8713_.wvu.PrintArea" localSheetId="2" hidden="1">'市级一般收入'!#REF!</definedName>
    <definedName name="Z_A90EF151_48C7_4AD4_8951_4D7F01EE8713_.wvu.PrintArea" localSheetId="3" hidden="1">'市级一般支出'!#REF!</definedName>
    <definedName name="Z_A90EF151_48C7_4AD4_8951_4D7F01EE8713_.wvu.PrintTitles" localSheetId="8" hidden="1">'市级基金支出'!#REF!,'市级基金支出'!#REF!</definedName>
    <definedName name="Z_A90EF151_48C7_4AD4_8951_4D7F01EE8713_.wvu.Rows" localSheetId="7" hidden="1">'市级基金收入'!#REF!</definedName>
    <definedName name="Z_CAD6146B_8F15_4369_9303_2BB10FC3C3E0_.wvu.Cols" localSheetId="0" hidden="1">'全市一般收入'!#REF!</definedName>
    <definedName name="Z_CAD6146B_8F15_4369_9303_2BB10FC3C3E0_.wvu.Cols" localSheetId="2" hidden="1">'市级一般收入'!#REF!</definedName>
    <definedName name="Z_CAD6146B_8F15_4369_9303_2BB10FC3C3E0_.wvu.PrintArea" localSheetId="5" hidden="1">'全市基金收入'!$A$1:$B$15</definedName>
    <definedName name="Z_CAD6146B_8F15_4369_9303_2BB10FC3C3E0_.wvu.PrintArea" localSheetId="6" hidden="1">'全市基金支出'!$A$1:$B$34</definedName>
    <definedName name="Z_CAD6146B_8F15_4369_9303_2BB10FC3C3E0_.wvu.PrintArea" localSheetId="0" hidden="1">'全市基金支出'!#REF!</definedName>
    <definedName name="Z_CAD6146B_8F15_4369_9303_2BB10FC3C3E0_.wvu.PrintArea" localSheetId="0" hidden="1">'全市一般收入'!$A$1:$B$19</definedName>
    <definedName name="Z_CAD6146B_8F15_4369_9303_2BB10FC3C3E0_.wvu.PrintArea" localSheetId="3" hidden="1">'市级一般支出'!#REF!</definedName>
    <definedName name="Z_CAD6146B_8F15_4369_9303_2BB10FC3C3E0_.wvu.PrintTitles" localSheetId="6" hidden="1">'全市基金支出'!$A:$A,'全市基金支出'!$1:$3</definedName>
    <definedName name="Z_CAD6146B_8F15_4369_9303_2BB10FC3C3E0_.wvu.PrintTitles" localSheetId="8" hidden="1">'市级基金支出'!#REF!,'市级基金支出'!#REF!</definedName>
    <definedName name="Z_CAD6146B_8F15_4369_9303_2BB10FC3C3E0_.wvu.Rows" localSheetId="0" hidden="1">'全市一般收入'!#REF!</definedName>
    <definedName name="Z_F8CF60C6_4E8F_4A9F_9B0F_A4F77EE32117_.wvu.Cols" localSheetId="0" hidden="1">'全市一般收入'!#REF!</definedName>
    <definedName name="Z_F8CF60C6_4E8F_4A9F_9B0F_A4F77EE32117_.wvu.Cols" localSheetId="2" hidden="1">'市级一般收入'!#REF!,'市级一般收入'!#REF!</definedName>
    <definedName name="Z_F8CF60C6_4E8F_4A9F_9B0F_A4F77EE32117_.wvu.PrintArea" localSheetId="5" hidden="1">'全市基金收入'!$A$1:$B$15</definedName>
    <definedName name="Z_F8CF60C6_4E8F_4A9F_9B0F_A4F77EE32117_.wvu.PrintArea" localSheetId="6" hidden="1">'全市基金支出'!$A$1:$B$34</definedName>
    <definedName name="Z_F8CF60C6_4E8F_4A9F_9B0F_A4F77EE32117_.wvu.PrintArea" localSheetId="0" hidden="1">'全市基金支出'!#REF!</definedName>
    <definedName name="Z_F8CF60C6_4E8F_4A9F_9B0F_A4F77EE32117_.wvu.PrintArea" localSheetId="0" hidden="1">'全市一般收入'!$A$1:$B$19</definedName>
    <definedName name="Z_F8CF60C6_4E8F_4A9F_9B0F_A4F77EE32117_.wvu.PrintArea" localSheetId="3" hidden="1">'市级一般支出'!#REF!</definedName>
    <definedName name="Z_F8CF60C6_4E8F_4A9F_9B0F_A4F77EE32117_.wvu.PrintTitles" localSheetId="6" hidden="1">'全市基金支出'!$A:$A,'全市基金支出'!$1:$3</definedName>
    <definedName name="Z_F8CF60C6_4E8F_4A9F_9B0F_A4F77EE32117_.wvu.PrintTitles" localSheetId="8" hidden="1">'市级基金支出'!#REF!,'市级基金支出'!#REF!</definedName>
    <definedName name="Z_F8CF60C6_4E8F_4A9F_9B0F_A4F77EE32117_.wvu.Rows" localSheetId="0" hidden="1">'全市一般收入'!#REF!</definedName>
    <definedName name="Z_F910A60A_9C17_4DD8_96F8_74AF061536EF_.wvu.Cols" localSheetId="7" hidden="1">'市级基金收入'!#REF!</definedName>
    <definedName name="Z_F910A60A_9C17_4DD8_96F8_74AF061536EF_.wvu.Cols" localSheetId="8" hidden="1">'市级基金支出'!#REF!</definedName>
    <definedName name="Z_FFF542D3_1EBE_4A26_871D_0D05BB1CC9BF_.wvu.Cols" localSheetId="5" hidden="1">'全市基金收入'!#REF!</definedName>
    <definedName name="Z_FFF542D3_1EBE_4A26_871D_0D05BB1CC9BF_.wvu.Cols" localSheetId="6" hidden="1">'全市基金支出'!#REF!,'全市基金支出'!#REF!</definedName>
    <definedName name="Z_FFF542D3_1EBE_4A26_871D_0D05BB1CC9BF_.wvu.Cols" localSheetId="0" hidden="1">'全市基金支出'!#REF!</definedName>
    <definedName name="Z_FFF542D3_1EBE_4A26_871D_0D05BB1CC9BF_.wvu.Cols" localSheetId="0" hidden="1">'全市一般收入'!#REF!,'全市一般收入'!#REF!</definedName>
    <definedName name="Z_FFF542D3_1EBE_4A26_871D_0D05BB1CC9BF_.wvu.Cols" localSheetId="7" hidden="1">'市级基金收入'!#REF!,'市级基金收入'!#REF!</definedName>
    <definedName name="Z_FFF542D3_1EBE_4A26_871D_0D05BB1CC9BF_.wvu.Cols" localSheetId="8" hidden="1">'市级基金支出'!#REF!,'市级基金支出'!#REF!,'市级基金支出'!#REF!</definedName>
    <definedName name="Z_FFF542D3_1EBE_4A26_871D_0D05BB1CC9BF_.wvu.Cols" localSheetId="2" hidden="1">'市级一般收入'!#REF!,'市级一般收入'!#REF!,'市级一般收入'!#REF!</definedName>
    <definedName name="Z_FFF542D3_1EBE_4A26_871D_0D05BB1CC9BF_.wvu.Cols" localSheetId="3" hidden="1">'市级一般支出'!#REF!</definedName>
    <definedName name="Z_FFF542D3_1EBE_4A26_871D_0D05BB1CC9BF_.wvu.PrintArea" localSheetId="5" hidden="1">'全市基金收入'!$A$1:$B$15</definedName>
    <definedName name="Z_FFF542D3_1EBE_4A26_871D_0D05BB1CC9BF_.wvu.PrintArea" localSheetId="6" hidden="1">'全市基金支出'!$A$1:$B$19</definedName>
    <definedName name="Z_FFF542D3_1EBE_4A26_871D_0D05BB1CC9BF_.wvu.PrintArea" localSheetId="0" hidden="1">'全市一般收入'!$A$1:$B$19</definedName>
    <definedName name="Z_FFF542D3_1EBE_4A26_871D_0D05BB1CC9BF_.wvu.PrintArea" localSheetId="8" hidden="1">'市级基金支出'!#REF!</definedName>
    <definedName name="Z_FFF542D3_1EBE_4A26_871D_0D05BB1CC9BF_.wvu.PrintArea" localSheetId="2" hidden="1">'市级一般收入'!#REF!</definedName>
    <definedName name="Z_FFF542D3_1EBE_4A26_871D_0D05BB1CC9BF_.wvu.PrintTitles" localSheetId="6" hidden="1">'全市基金支出'!$A:$A,'全市基金支出'!$1:$3</definedName>
    <definedName name="Z_FFF542D3_1EBE_4A26_871D_0D05BB1CC9BF_.wvu.PrintTitles" localSheetId="8" hidden="1">'市级基金支出'!#REF!,'市级基金支出'!#REF!</definedName>
    <definedName name="Z_FFF542D3_1EBE_4A26_871D_0D05BB1CC9BF_.wvu.Rows" localSheetId="0" hidden="1">'全市基金支出'!#REF!,'全市基金支出'!#REF!,'全市基金支出'!#REF!,'全市基金支出'!#REF!</definedName>
    <definedName name="Z_FFF542D3_1EBE_4A26_871D_0D05BB1CC9BF_.wvu.Rows" localSheetId="2" hidden="1">'市级一般收入'!#REF!</definedName>
    <definedName name="Z_FFF542D3_1EBE_4A26_871D_0D05BB1CC9BF_.wvu.Rows" localSheetId="3" hidden="1">'市级一般支出'!#REF!,'市级一般支出'!#REF!,'市级一般支出'!#REF!,'市级一般支出'!#REF!</definedName>
    <definedName name="地区名称">#REF!</definedName>
    <definedName name="福州">#REF!</definedName>
    <definedName name="汇率" localSheetId="9">#REF!</definedName>
    <definedName name="汇率" localSheetId="10">#REF!</definedName>
    <definedName name="汇率" localSheetId="6">#REF!</definedName>
    <definedName name="汇率" localSheetId="8">#REF!</definedName>
    <definedName name="汇率">#REF!</definedName>
    <definedName name="全额差额比例">'[2]C01-1'!#REF!</definedName>
    <definedName name="生产列1" localSheetId="9">#REF!</definedName>
    <definedName name="生产列1" localSheetId="10">#REF!</definedName>
    <definedName name="生产列1" localSheetId="6">#REF!</definedName>
    <definedName name="生产列1" localSheetId="8">#REF!</definedName>
    <definedName name="生产列1">#REF!</definedName>
    <definedName name="生产列11" localSheetId="9">#REF!</definedName>
    <definedName name="生产列11" localSheetId="10">#REF!</definedName>
    <definedName name="生产列11" localSheetId="6">#REF!</definedName>
    <definedName name="生产列11" localSheetId="8">#REF!</definedName>
    <definedName name="生产列11">#REF!</definedName>
    <definedName name="生产列15" localSheetId="9">#REF!</definedName>
    <definedName name="生产列15" localSheetId="10">#REF!</definedName>
    <definedName name="生产列15" localSheetId="6">#REF!</definedName>
    <definedName name="生产列15" localSheetId="8">#REF!</definedName>
    <definedName name="生产列15">#REF!</definedName>
    <definedName name="生产列16" localSheetId="9">#REF!</definedName>
    <definedName name="生产列16" localSheetId="10">#REF!</definedName>
    <definedName name="生产列16" localSheetId="6">#REF!</definedName>
    <definedName name="生产列16" localSheetId="8">#REF!</definedName>
    <definedName name="生产列16">#REF!</definedName>
    <definedName name="生产列17" localSheetId="9">#REF!</definedName>
    <definedName name="生产列17" localSheetId="10">#REF!</definedName>
    <definedName name="生产列17" localSheetId="6">#REF!</definedName>
    <definedName name="生产列17" localSheetId="8">#REF!</definedName>
    <definedName name="生产列17">#REF!</definedName>
    <definedName name="生产列19" localSheetId="9">#REF!</definedName>
    <definedName name="生产列19" localSheetId="10">#REF!</definedName>
    <definedName name="生产列19" localSheetId="6">#REF!</definedName>
    <definedName name="生产列19" localSheetId="8">#REF!</definedName>
    <definedName name="生产列19">#REF!</definedName>
    <definedName name="生产列2" localSheetId="9">#REF!</definedName>
    <definedName name="生产列2" localSheetId="10">#REF!</definedName>
    <definedName name="生产列2" localSheetId="6">#REF!</definedName>
    <definedName name="生产列2" localSheetId="8">#REF!</definedName>
    <definedName name="生产列2">#REF!</definedName>
    <definedName name="生产列20" localSheetId="9">#REF!</definedName>
    <definedName name="生产列20" localSheetId="10">#REF!</definedName>
    <definedName name="生产列20" localSheetId="6">#REF!</definedName>
    <definedName name="生产列20" localSheetId="8">#REF!</definedName>
    <definedName name="生产列20">#REF!</definedName>
    <definedName name="生产列3" localSheetId="9">#REF!</definedName>
    <definedName name="生产列3" localSheetId="10">#REF!</definedName>
    <definedName name="生产列3" localSheetId="6">#REF!</definedName>
    <definedName name="生产列3" localSheetId="8">#REF!</definedName>
    <definedName name="生产列3">#REF!</definedName>
    <definedName name="生产列4" localSheetId="9">#REF!</definedName>
    <definedName name="生产列4" localSheetId="10">#REF!</definedName>
    <definedName name="生产列4" localSheetId="6">#REF!</definedName>
    <definedName name="生产列4" localSheetId="8">#REF!</definedName>
    <definedName name="生产列4">#REF!</definedName>
    <definedName name="生产列5" localSheetId="9">#REF!</definedName>
    <definedName name="生产列5" localSheetId="10">#REF!</definedName>
    <definedName name="生产列5" localSheetId="6">#REF!</definedName>
    <definedName name="生产列5" localSheetId="8">#REF!</definedName>
    <definedName name="生产列5">#REF!</definedName>
    <definedName name="生产列6" localSheetId="9">#REF!</definedName>
    <definedName name="生产列6" localSheetId="10">#REF!</definedName>
    <definedName name="生产列6" localSheetId="6">#REF!</definedName>
    <definedName name="生产列6" localSheetId="8">#REF!</definedName>
    <definedName name="生产列6">#REF!</definedName>
    <definedName name="生产列7" localSheetId="9">#REF!</definedName>
    <definedName name="生产列7" localSheetId="10">#REF!</definedName>
    <definedName name="生产列7" localSheetId="6">#REF!</definedName>
    <definedName name="生产列7" localSheetId="8">#REF!</definedName>
    <definedName name="生产列7">#REF!</definedName>
    <definedName name="生产列8" localSheetId="9">#REF!</definedName>
    <definedName name="生产列8" localSheetId="10">#REF!</definedName>
    <definedName name="生产列8" localSheetId="6">#REF!</definedName>
    <definedName name="生产列8" localSheetId="8">#REF!</definedName>
    <definedName name="生产列8">#REF!</definedName>
    <definedName name="生产列9" localSheetId="9">#REF!</definedName>
    <definedName name="生产列9" localSheetId="10">#REF!</definedName>
    <definedName name="生产列9" localSheetId="6">#REF!</definedName>
    <definedName name="生产列9" localSheetId="8">#REF!</definedName>
    <definedName name="生产列9">#REF!</definedName>
    <definedName name="生产期" localSheetId="9">#REF!</definedName>
    <definedName name="生产期" localSheetId="10">#REF!</definedName>
    <definedName name="生产期" localSheetId="6">#REF!</definedName>
    <definedName name="生产期" localSheetId="8">#REF!</definedName>
    <definedName name="生产期">#REF!</definedName>
    <definedName name="生产期1" localSheetId="9">#REF!</definedName>
    <definedName name="生产期1" localSheetId="10">#REF!</definedName>
    <definedName name="生产期1" localSheetId="6">#REF!</definedName>
    <definedName name="生产期1" localSheetId="8">#REF!</definedName>
    <definedName name="生产期1">#REF!</definedName>
    <definedName name="生产期11" localSheetId="9">#REF!</definedName>
    <definedName name="生产期11" localSheetId="10">#REF!</definedName>
    <definedName name="生产期11" localSheetId="6">#REF!</definedName>
    <definedName name="生产期11" localSheetId="8">#REF!</definedName>
    <definedName name="生产期11">#REF!</definedName>
    <definedName name="生产期15" localSheetId="9">#REF!</definedName>
    <definedName name="生产期15" localSheetId="10">#REF!</definedName>
    <definedName name="生产期15" localSheetId="6">#REF!</definedName>
    <definedName name="生产期15" localSheetId="8">#REF!</definedName>
    <definedName name="生产期15">#REF!</definedName>
    <definedName name="生产期16" localSheetId="9">#REF!</definedName>
    <definedName name="生产期16" localSheetId="10">#REF!</definedName>
    <definedName name="生产期16" localSheetId="6">#REF!</definedName>
    <definedName name="生产期16" localSheetId="8">#REF!</definedName>
    <definedName name="生产期16">#REF!</definedName>
    <definedName name="生产期17" localSheetId="9">#REF!</definedName>
    <definedName name="生产期17" localSheetId="10">#REF!</definedName>
    <definedName name="生产期17" localSheetId="6">#REF!</definedName>
    <definedName name="生产期17" localSheetId="8">#REF!</definedName>
    <definedName name="生产期17">#REF!</definedName>
    <definedName name="生产期19" localSheetId="9">#REF!</definedName>
    <definedName name="生产期19" localSheetId="10">#REF!</definedName>
    <definedName name="生产期19" localSheetId="6">#REF!</definedName>
    <definedName name="生产期19" localSheetId="8">#REF!</definedName>
    <definedName name="生产期19">#REF!</definedName>
    <definedName name="生产期2" localSheetId="9">#REF!</definedName>
    <definedName name="生产期2" localSheetId="10">#REF!</definedName>
    <definedName name="生产期2" localSheetId="6">#REF!</definedName>
    <definedName name="生产期2" localSheetId="8">#REF!</definedName>
    <definedName name="生产期2">#REF!</definedName>
    <definedName name="生产期20" localSheetId="9">#REF!</definedName>
    <definedName name="生产期20" localSheetId="10">#REF!</definedName>
    <definedName name="生产期20" localSheetId="6">#REF!</definedName>
    <definedName name="生产期20" localSheetId="8">#REF!</definedName>
    <definedName name="生产期20">#REF!</definedName>
    <definedName name="生产期3" localSheetId="9">#REF!</definedName>
    <definedName name="生产期3" localSheetId="10">#REF!</definedName>
    <definedName name="生产期3" localSheetId="6">#REF!</definedName>
    <definedName name="生产期3" localSheetId="8">#REF!</definedName>
    <definedName name="生产期3">#REF!</definedName>
    <definedName name="生产期4" localSheetId="9">#REF!</definedName>
    <definedName name="生产期4" localSheetId="10">#REF!</definedName>
    <definedName name="生产期4" localSheetId="6">#REF!</definedName>
    <definedName name="生产期4" localSheetId="8">#REF!</definedName>
    <definedName name="生产期4">#REF!</definedName>
    <definedName name="生产期5" localSheetId="9">#REF!</definedName>
    <definedName name="生产期5" localSheetId="10">#REF!</definedName>
    <definedName name="生产期5" localSheetId="5">#REF!</definedName>
    <definedName name="生产期5" localSheetId="6">#REF!</definedName>
    <definedName name="生产期5" localSheetId="0">#REF!</definedName>
    <definedName name="生产期5" localSheetId="8">#REF!</definedName>
    <definedName name="生产期5">#REF!</definedName>
    <definedName name="生产期6" localSheetId="9">#REF!</definedName>
    <definedName name="生产期6" localSheetId="10">#REF!</definedName>
    <definedName name="生产期6" localSheetId="6">#REF!</definedName>
    <definedName name="生产期6" localSheetId="8">#REF!</definedName>
    <definedName name="生产期6">#REF!</definedName>
    <definedName name="生产期7" localSheetId="9">#REF!</definedName>
    <definedName name="生产期7" localSheetId="10">#REF!</definedName>
    <definedName name="生产期7" localSheetId="6">#REF!</definedName>
    <definedName name="生产期7" localSheetId="8">#REF!</definedName>
    <definedName name="生产期7">#REF!</definedName>
    <definedName name="生产期8" localSheetId="9">#REF!</definedName>
    <definedName name="生产期8" localSheetId="10">#REF!</definedName>
    <definedName name="生产期8" localSheetId="6">#REF!</definedName>
    <definedName name="生产期8" localSheetId="8">#REF!</definedName>
    <definedName name="生产期8">#REF!</definedName>
    <definedName name="生产期9" localSheetId="9">#REF!</definedName>
    <definedName name="生产期9" localSheetId="10">#REF!</definedName>
    <definedName name="生产期9" localSheetId="6">#REF!</definedName>
    <definedName name="生产期9" localSheetId="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<sst xmlns="http://schemas.openxmlformats.org/spreadsheetml/2006/main" count="1934" uniqueCount="1466">
  <si>
    <r>
      <t>本 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支 出 合 计</t>
    </r>
  </si>
  <si>
    <t>债务还本支出</t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</si>
  <si>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农业土地开发资金及对应专项债务收入安排的支出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</si>
  <si>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城市基础设施配套费及对应专项债务收入安排的支出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</si>
  <si>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新菜地开发建设基金及对应专项债务收入安排的支出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</si>
  <si>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大中型水库库区基金及对应专项债务收入安排的支出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</si>
  <si>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国家重大水利工程建设基金及对应专项债务收入安排的支出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</si>
  <si>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水土保持补偿费安排的支出</t>
    </r>
  </si>
  <si>
    <t>二、城乡社区支出</t>
  </si>
  <si>
    <t>四、交通运输支出</t>
  </si>
  <si>
    <t xml:space="preserve">    港口建设费及对应专项债务收入安排的支出</t>
  </si>
  <si>
    <t>五、资源勘探信息等支出</t>
  </si>
  <si>
    <t>五、资源勘探信息等支出</t>
  </si>
  <si>
    <t>六、商业服务业等支出</t>
  </si>
  <si>
    <t>七、其他支出</t>
  </si>
  <si>
    <t>七、其他支出</t>
  </si>
  <si>
    <t>八、债务发行费用支出</t>
  </si>
  <si>
    <t>八、债务发行费用支出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</si>
  <si>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</si>
  <si>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</si>
  <si>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旅游发展基金支出</t>
  </si>
  <si>
    <t xml:space="preserve">    彩票发行销售机构业务费安排的支出</t>
  </si>
  <si>
    <t xml:space="preserve">    彩票公益金及对应专项债务收入安排的支出</t>
  </si>
  <si>
    <t xml:space="preserve">    其他政府性基金及对应专项债务收入安排的支出</t>
  </si>
  <si>
    <t xml:space="preserve">    国有土地使用权出让债务发行费用支出</t>
  </si>
  <si>
    <t>一、社会保障和就业支出</t>
  </si>
  <si>
    <t>2015年福州市本级政府性基金预算收入决算表</t>
  </si>
  <si>
    <t>2015年福州市本级政府性基金预算支出决算表</t>
  </si>
  <si>
    <t xml:space="preserve">    福利彩票销售机构的业务费支出</t>
  </si>
  <si>
    <t xml:space="preserve">    其他大中型水库移民后期扶持基金支出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</si>
  <si>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大中型水库移民后期扶持基金支出</t>
    </r>
  </si>
  <si>
    <t xml:space="preserve">      电力企业利润收入</t>
  </si>
  <si>
    <t xml:space="preserve">      煤炭企业利润收入</t>
  </si>
  <si>
    <t xml:space="preserve">      化工企业利润收入</t>
  </si>
  <si>
    <t xml:space="preserve">      投资服务企业利润收入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</si>
  <si>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</si>
  <si>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</si>
  <si>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</si>
  <si>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农林牧渔企业利润收入</t>
  </si>
  <si>
    <t xml:space="preserve">      教育文化广播企业利润收入</t>
  </si>
  <si>
    <t xml:space="preserve">      其他国有资本经营预算企业利润收入</t>
  </si>
  <si>
    <t xml:space="preserve">      国有独资企业产权转让收入</t>
  </si>
  <si>
    <t>二、产权转让收入</t>
  </si>
  <si>
    <t>三、其他国有资本经营收入</t>
  </si>
  <si>
    <t>2015年福州市国有资本经营预算收入决算表</t>
  </si>
  <si>
    <t>四、上年结转收入</t>
  </si>
  <si>
    <t>2015年福州市国有资本经营预算支出决算表</t>
  </si>
  <si>
    <t>预算科目</t>
  </si>
  <si>
    <t>决算数</t>
  </si>
  <si>
    <t>单位：万元</t>
  </si>
  <si>
    <t>预算科目</t>
  </si>
  <si>
    <t>预算科目</t>
  </si>
  <si>
    <t>预算科目</t>
  </si>
  <si>
    <t>决算数</t>
  </si>
  <si>
    <t>单位：万元</t>
  </si>
  <si>
    <t>决算数</t>
  </si>
  <si>
    <t xml:space="preserve">      其中:改征增值税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</si>
  <si>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</si>
  <si>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</si>
  <si>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</si>
  <si>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</si>
  <si>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</si>
  <si>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</si>
  <si>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</si>
  <si>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</si>
  <si>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</si>
  <si>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国有资本经营收入</t>
  </si>
  <si>
    <t>合    计</t>
  </si>
  <si>
    <t>单位：万元</t>
  </si>
  <si>
    <t>一、散装水泥专项资金收入</t>
  </si>
  <si>
    <t>二、新墙体材料专项基金收入</t>
  </si>
  <si>
    <t>四、政府住房基金收入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</si>
  <si>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</si>
  <si>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</si>
  <si>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</si>
  <si>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</si>
  <si>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九、彩票公益金收入</t>
  </si>
  <si>
    <t>十、城市基础设施配套费收入</t>
  </si>
  <si>
    <t>收入合计</t>
  </si>
  <si>
    <t>总计</t>
  </si>
  <si>
    <t>本年支出合计</t>
  </si>
  <si>
    <t>结转下年支出</t>
  </si>
  <si>
    <t>总  计</t>
  </si>
  <si>
    <t>单位：万元</t>
  </si>
  <si>
    <t>决算数</t>
  </si>
  <si>
    <t>单位：万元</t>
  </si>
  <si>
    <t>一、税收收入</t>
  </si>
  <si>
    <t>二、非税收入</t>
  </si>
  <si>
    <t xml:space="preserve"> </t>
  </si>
  <si>
    <t>一、利润收入</t>
  </si>
  <si>
    <t>一、教育支出</t>
  </si>
  <si>
    <t>二、节能环保支出</t>
  </si>
  <si>
    <t>三、城乡社区支出</t>
  </si>
  <si>
    <t>四、农林水支出</t>
  </si>
  <si>
    <t>五、交通运输支出</t>
  </si>
  <si>
    <t>六、资源勘探电力信息等支出</t>
  </si>
  <si>
    <t>七、商业服务业等支出</t>
  </si>
  <si>
    <t>八、其他支出</t>
  </si>
  <si>
    <t>项  目</t>
  </si>
  <si>
    <t xml:space="preserve">    其中：保险费收入</t>
  </si>
  <si>
    <t xml:space="preserve">          财政补贴收入</t>
  </si>
  <si>
    <t xml:space="preserve">          利息收入</t>
  </si>
  <si>
    <t>项　目</t>
  </si>
  <si>
    <t>　　其中：基本医疗保险待遇支出</t>
  </si>
  <si>
    <t>　　其中：工伤保险待遇支出</t>
  </si>
  <si>
    <t>　　其中：生育保险待遇支出</t>
  </si>
  <si>
    <t>一、一般公共服务支出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</si>
  <si>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</si>
  <si>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</si>
  <si>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</si>
  <si>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</si>
  <si>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</si>
  <si>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</si>
  <si>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</si>
  <si>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</si>
  <si>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</si>
  <si>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资源勘探信息等支出</t>
  </si>
  <si>
    <t>商业服务业等支出</t>
  </si>
  <si>
    <t>国土海洋气象等支出</t>
  </si>
  <si>
    <t>粮油物资储备支出</t>
  </si>
  <si>
    <t>交通运输支出</t>
  </si>
  <si>
    <t>预算科目</t>
  </si>
  <si>
    <t>　　增值税</t>
  </si>
  <si>
    <t>二、外交支出</t>
  </si>
  <si>
    <t>三、国防支出</t>
  </si>
  <si>
    <t>　　营业税</t>
  </si>
  <si>
    <t>四、公共安全支出</t>
  </si>
  <si>
    <t>　　企业所得税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</si>
  <si>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</si>
  <si>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</si>
  <si>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</si>
  <si>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</si>
  <si>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</si>
  <si>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</si>
  <si>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</si>
  <si>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</si>
  <si>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</si>
  <si>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</si>
  <si>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</si>
  <si>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　　契税</t>
  </si>
  <si>
    <t>十六、金融支出</t>
  </si>
  <si>
    <t>十七、援助其他地区支出</t>
  </si>
  <si>
    <t>十八、国土海洋气象等支出</t>
  </si>
  <si>
    <t>十九、住房保障支出</t>
  </si>
  <si>
    <t>　　专项收入</t>
  </si>
  <si>
    <t>二十、粮油物资储备支出</t>
  </si>
  <si>
    <t>　　行政事业性收费收入</t>
  </si>
  <si>
    <t>　　罚没收入</t>
  </si>
  <si>
    <t>　　国有资源(资产)有偿使用收入</t>
  </si>
  <si>
    <t>　　其他收入</t>
  </si>
  <si>
    <t>本 年 收 入 合 计</t>
  </si>
  <si>
    <t>本 年 支 出 合 计</t>
  </si>
  <si>
    <t>单位:万元</t>
  </si>
  <si>
    <t>上级补助收入</t>
  </si>
  <si>
    <t>上年结余</t>
  </si>
  <si>
    <t>调入预算稳定调节基金</t>
  </si>
  <si>
    <t>收  入  总  计</t>
  </si>
  <si>
    <t xml:space="preserve">调入资金   </t>
  </si>
  <si>
    <t>补助下级支出</t>
  </si>
  <si>
    <t>上解上级支出</t>
  </si>
  <si>
    <t>债务还本支出</t>
  </si>
  <si>
    <t>安排预算稳定调节基金</t>
  </si>
  <si>
    <t>调出资金</t>
  </si>
  <si>
    <t>年终结余</t>
  </si>
  <si>
    <t>支  出  总  计</t>
  </si>
  <si>
    <t>单位：万元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</si>
  <si>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</si>
  <si>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</si>
  <si>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</si>
  <si>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</si>
  <si>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</si>
  <si>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</si>
  <si>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</si>
  <si>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</si>
  <si>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</si>
  <si>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</si>
  <si>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</si>
  <si>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</si>
  <si>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</si>
  <si>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</si>
  <si>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</si>
  <si>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</si>
  <si>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</si>
  <si>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</si>
  <si>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</si>
  <si>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</si>
  <si>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</si>
  <si>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</si>
  <si>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</si>
  <si>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</si>
  <si>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</si>
  <si>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</si>
  <si>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</si>
  <si>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</si>
  <si>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</si>
  <si>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</si>
  <si>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</si>
  <si>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</si>
  <si>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</si>
  <si>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</si>
  <si>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</si>
  <si>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</si>
  <si>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</si>
  <si>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</si>
  <si>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</si>
  <si>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</si>
  <si>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</si>
  <si>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</si>
  <si>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</si>
  <si>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</si>
  <si>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</si>
  <si>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</si>
  <si>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</si>
  <si>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</si>
  <si>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</si>
  <si>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</si>
  <si>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</si>
  <si>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</si>
  <si>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</si>
  <si>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</si>
  <si>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</si>
  <si>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</si>
  <si>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</si>
  <si>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</si>
  <si>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</si>
  <si>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</si>
  <si>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</si>
  <si>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</si>
  <si>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</si>
  <si>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</si>
  <si>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</si>
  <si>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</si>
  <si>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</si>
  <si>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</si>
  <si>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</si>
  <si>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</si>
  <si>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</si>
  <si>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</si>
  <si>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</si>
  <si>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</si>
  <si>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</si>
  <si>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</si>
  <si>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</si>
  <si>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</si>
  <si>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</si>
  <si>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</si>
  <si>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</si>
  <si>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</si>
  <si>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</si>
  <si>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</si>
  <si>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</si>
  <si>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</si>
  <si>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</si>
  <si>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</si>
  <si>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</si>
  <si>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</si>
  <si>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</si>
  <si>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</si>
  <si>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</si>
  <si>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</si>
  <si>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</si>
  <si>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</si>
  <si>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</si>
  <si>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</si>
  <si>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</si>
  <si>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</si>
  <si>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</si>
  <si>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</si>
  <si>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</si>
  <si>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</si>
  <si>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</si>
  <si>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</si>
  <si>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</si>
  <si>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</si>
  <si>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</si>
  <si>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</si>
  <si>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</si>
  <si>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</si>
  <si>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</si>
  <si>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</si>
  <si>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</si>
  <si>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</si>
  <si>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</si>
  <si>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</si>
  <si>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</si>
  <si>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</si>
  <si>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</si>
  <si>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</si>
  <si>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</si>
  <si>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</si>
  <si>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</si>
  <si>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</si>
  <si>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</si>
  <si>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</si>
  <si>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</si>
  <si>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</si>
  <si>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</si>
  <si>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</si>
  <si>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</si>
  <si>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</si>
  <si>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</si>
  <si>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</si>
  <si>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</si>
  <si>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</si>
  <si>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</si>
  <si>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</si>
  <si>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</si>
  <si>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</si>
  <si>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</si>
  <si>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</si>
  <si>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</si>
  <si>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</si>
  <si>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</si>
  <si>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</si>
  <si>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</si>
  <si>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</si>
  <si>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</si>
  <si>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</si>
  <si>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</si>
  <si>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</si>
  <si>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</si>
  <si>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</si>
  <si>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</si>
  <si>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</si>
  <si>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</si>
  <si>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</si>
  <si>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</si>
  <si>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</si>
  <si>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</si>
  <si>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</si>
  <si>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</si>
  <si>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</si>
  <si>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</si>
  <si>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</si>
  <si>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</si>
  <si>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</si>
  <si>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</si>
  <si>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</si>
  <si>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</si>
  <si>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</si>
  <si>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</si>
  <si>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</si>
  <si>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</si>
  <si>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</si>
  <si>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</si>
  <si>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</si>
  <si>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</si>
  <si>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</si>
  <si>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</si>
  <si>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</si>
  <si>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</si>
  <si>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</si>
  <si>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</si>
  <si>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</si>
  <si>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</si>
  <si>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</si>
  <si>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</si>
  <si>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</si>
  <si>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</si>
  <si>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</si>
  <si>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</si>
  <si>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</si>
  <si>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</si>
  <si>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</si>
  <si>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</si>
  <si>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</si>
  <si>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</si>
  <si>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</si>
  <si>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</si>
  <si>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</si>
  <si>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</si>
  <si>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</si>
  <si>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</si>
  <si>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</si>
  <si>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</si>
  <si>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</si>
  <si>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</si>
  <si>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</si>
  <si>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</si>
  <si>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</si>
  <si>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</si>
  <si>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</si>
  <si>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</si>
  <si>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</si>
  <si>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</si>
  <si>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</si>
  <si>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</si>
  <si>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</si>
  <si>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</si>
  <si>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</si>
  <si>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</si>
  <si>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</si>
  <si>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</si>
  <si>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</si>
  <si>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</si>
  <si>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</si>
  <si>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</si>
  <si>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</si>
  <si>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</si>
  <si>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</si>
  <si>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</si>
  <si>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</si>
  <si>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</si>
  <si>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</si>
  <si>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</si>
  <si>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</si>
  <si>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</si>
  <si>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</si>
  <si>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</si>
  <si>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</si>
  <si>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</si>
  <si>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</si>
  <si>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</si>
  <si>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</si>
  <si>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</si>
  <si>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</si>
  <si>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</si>
  <si>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</si>
  <si>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</si>
  <si>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</si>
  <si>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</si>
  <si>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</si>
  <si>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</si>
  <si>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</si>
  <si>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</si>
  <si>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</si>
  <si>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</si>
  <si>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</si>
  <si>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</si>
  <si>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</si>
  <si>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</si>
  <si>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</si>
  <si>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</si>
  <si>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</si>
  <si>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</si>
  <si>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</si>
  <si>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</si>
  <si>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</si>
  <si>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</si>
  <si>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</si>
  <si>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</si>
  <si>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</si>
  <si>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</si>
  <si>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</si>
  <si>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</si>
  <si>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</si>
  <si>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</si>
  <si>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</si>
  <si>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</si>
  <si>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</si>
  <si>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</si>
  <si>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</si>
  <si>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</si>
  <si>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</si>
  <si>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</si>
  <si>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</si>
  <si>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</si>
  <si>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</si>
  <si>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</si>
  <si>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</si>
  <si>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</si>
  <si>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</si>
  <si>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</si>
  <si>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</si>
  <si>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</si>
  <si>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</si>
  <si>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</si>
  <si>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</si>
  <si>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</si>
  <si>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</si>
  <si>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</si>
  <si>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</si>
  <si>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</si>
  <si>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</si>
  <si>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</si>
  <si>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</si>
  <si>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</si>
  <si>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</si>
  <si>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</si>
  <si>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</si>
  <si>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</si>
  <si>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</si>
  <si>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</si>
  <si>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</si>
  <si>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</si>
  <si>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</si>
  <si>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</si>
  <si>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</si>
  <si>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</si>
  <si>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</si>
  <si>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</si>
  <si>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</si>
  <si>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</si>
  <si>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</si>
  <si>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</si>
  <si>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</si>
  <si>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</si>
  <si>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</si>
  <si>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</si>
  <si>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</si>
  <si>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</si>
  <si>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</si>
  <si>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</si>
  <si>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</si>
  <si>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</si>
  <si>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</si>
  <si>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</si>
  <si>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</si>
  <si>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</si>
  <si>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</si>
  <si>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</si>
  <si>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</si>
  <si>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</si>
  <si>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</si>
  <si>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</si>
  <si>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</si>
  <si>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</si>
  <si>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</si>
  <si>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</si>
  <si>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</si>
  <si>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</si>
  <si>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</si>
  <si>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</si>
  <si>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</si>
  <si>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</si>
  <si>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</si>
  <si>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</si>
  <si>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</si>
  <si>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</si>
  <si>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</si>
  <si>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</si>
  <si>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</si>
  <si>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</si>
  <si>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</si>
  <si>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</si>
  <si>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</si>
  <si>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</si>
  <si>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</si>
  <si>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</si>
  <si>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</si>
  <si>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</si>
  <si>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</si>
  <si>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</si>
  <si>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</si>
  <si>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</si>
  <si>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</si>
  <si>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</si>
  <si>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</si>
  <si>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</si>
  <si>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</si>
  <si>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</si>
  <si>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</si>
  <si>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</si>
  <si>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</si>
  <si>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</si>
  <si>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</si>
  <si>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</si>
  <si>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</si>
  <si>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</si>
  <si>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</si>
  <si>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</si>
  <si>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</si>
  <si>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</si>
  <si>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</si>
  <si>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</si>
  <si>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</si>
  <si>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</si>
  <si>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</si>
  <si>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</si>
  <si>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</si>
  <si>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</si>
  <si>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</si>
  <si>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</si>
  <si>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</si>
  <si>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</si>
  <si>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</si>
  <si>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</si>
  <si>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</si>
  <si>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</si>
  <si>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</si>
  <si>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</si>
  <si>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</si>
  <si>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</si>
  <si>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</si>
  <si>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</si>
  <si>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</si>
  <si>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</si>
  <si>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</si>
  <si>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</si>
  <si>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</si>
  <si>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</si>
  <si>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</si>
  <si>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</si>
  <si>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</si>
  <si>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</si>
  <si>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</si>
  <si>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</si>
  <si>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</si>
  <si>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</si>
  <si>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</si>
  <si>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</si>
  <si>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</si>
  <si>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</si>
  <si>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</si>
  <si>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</si>
  <si>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</si>
  <si>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</si>
  <si>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</si>
  <si>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</si>
  <si>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</si>
  <si>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</si>
  <si>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</si>
  <si>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</si>
  <si>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</si>
  <si>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</si>
  <si>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</si>
  <si>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</si>
  <si>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</si>
  <si>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</si>
  <si>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</si>
  <si>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</si>
  <si>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</si>
  <si>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</si>
  <si>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</si>
  <si>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</si>
  <si>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</si>
  <si>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</si>
  <si>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</si>
  <si>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</si>
  <si>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</si>
  <si>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</si>
  <si>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</si>
  <si>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</si>
  <si>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</si>
  <si>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</si>
  <si>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</si>
  <si>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</si>
  <si>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</si>
  <si>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</si>
  <si>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</si>
  <si>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</si>
  <si>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</si>
  <si>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</si>
  <si>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</si>
  <si>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</si>
  <si>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</si>
  <si>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</si>
  <si>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</si>
  <si>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</si>
  <si>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</si>
  <si>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</si>
  <si>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</si>
  <si>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</si>
  <si>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</si>
  <si>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</si>
  <si>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</si>
  <si>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</si>
  <si>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</si>
  <si>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</si>
  <si>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</si>
  <si>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</si>
  <si>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</si>
  <si>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</si>
  <si>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</si>
  <si>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</si>
  <si>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</si>
  <si>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</si>
  <si>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</si>
  <si>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</si>
  <si>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</si>
  <si>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</si>
  <si>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</si>
  <si>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</si>
  <si>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</si>
  <si>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</si>
  <si>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</si>
  <si>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</si>
  <si>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</si>
  <si>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</si>
  <si>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</si>
  <si>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</si>
  <si>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</si>
  <si>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</si>
  <si>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</si>
  <si>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</si>
  <si>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</si>
  <si>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</si>
  <si>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</si>
  <si>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</si>
  <si>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</si>
  <si>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</si>
  <si>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</si>
  <si>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</si>
  <si>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</si>
  <si>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</si>
  <si>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</si>
  <si>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</si>
  <si>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</si>
  <si>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</si>
  <si>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</si>
  <si>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</si>
  <si>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</si>
  <si>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</si>
  <si>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</si>
  <si>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</si>
  <si>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</si>
  <si>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</si>
  <si>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</si>
  <si>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</si>
  <si>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</si>
  <si>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</si>
  <si>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</si>
  <si>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</si>
  <si>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</si>
  <si>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</si>
  <si>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</si>
  <si>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</si>
  <si>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</si>
  <si>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</si>
  <si>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</si>
  <si>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</si>
  <si>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</si>
  <si>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</si>
  <si>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</si>
  <si>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</si>
  <si>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</si>
  <si>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</si>
  <si>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</si>
  <si>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</si>
  <si>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</si>
  <si>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</si>
  <si>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</si>
  <si>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</si>
  <si>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</si>
  <si>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</si>
  <si>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</si>
  <si>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</si>
  <si>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</si>
  <si>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</si>
  <si>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</si>
  <si>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</si>
  <si>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</si>
  <si>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</si>
  <si>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</si>
  <si>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</si>
  <si>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</si>
  <si>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</si>
  <si>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</si>
  <si>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</si>
  <si>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</si>
  <si>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</si>
  <si>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</si>
  <si>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</si>
  <si>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</si>
  <si>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</si>
  <si>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</si>
  <si>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</si>
  <si>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</si>
  <si>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</si>
  <si>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</si>
  <si>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</si>
  <si>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</si>
  <si>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</si>
  <si>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</si>
  <si>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</si>
  <si>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</si>
  <si>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</si>
  <si>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</si>
  <si>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</si>
  <si>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</si>
  <si>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</si>
  <si>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</si>
  <si>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</si>
  <si>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</si>
  <si>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</si>
  <si>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</si>
  <si>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</si>
  <si>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</si>
  <si>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</si>
  <si>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</si>
  <si>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</si>
  <si>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</si>
  <si>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</si>
  <si>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</si>
  <si>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</si>
  <si>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</si>
  <si>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</si>
  <si>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</si>
  <si>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</si>
  <si>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</si>
  <si>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</si>
  <si>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</si>
  <si>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</si>
  <si>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</si>
  <si>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</si>
  <si>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</si>
  <si>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</si>
  <si>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</si>
  <si>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</si>
  <si>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</si>
  <si>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</si>
  <si>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</si>
  <si>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</si>
  <si>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</si>
  <si>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</si>
  <si>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</si>
  <si>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</si>
  <si>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</si>
  <si>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</si>
  <si>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</si>
  <si>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</si>
  <si>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</si>
  <si>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</si>
  <si>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</si>
  <si>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</si>
  <si>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</si>
  <si>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</si>
  <si>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</si>
  <si>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</si>
  <si>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</si>
  <si>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</si>
  <si>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</si>
  <si>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</si>
  <si>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</si>
  <si>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</si>
  <si>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</si>
  <si>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</si>
  <si>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</si>
  <si>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</si>
  <si>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</si>
  <si>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</si>
  <si>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</si>
  <si>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</si>
  <si>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</si>
  <si>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</si>
  <si>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</si>
  <si>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</si>
  <si>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</si>
  <si>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</si>
  <si>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</si>
  <si>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</si>
  <si>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</si>
  <si>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</si>
  <si>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</si>
  <si>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</si>
  <si>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</si>
  <si>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</si>
  <si>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</si>
  <si>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</si>
  <si>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</si>
  <si>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</si>
  <si>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</si>
  <si>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</si>
  <si>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</si>
  <si>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</si>
  <si>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</si>
  <si>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</si>
  <si>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</si>
  <si>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</si>
  <si>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</si>
  <si>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</si>
  <si>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</si>
  <si>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</si>
  <si>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</si>
  <si>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</si>
  <si>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</si>
  <si>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</si>
  <si>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</si>
  <si>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</si>
  <si>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</si>
  <si>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</si>
  <si>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</si>
  <si>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</si>
  <si>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</si>
  <si>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</si>
  <si>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</si>
  <si>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</si>
  <si>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</si>
  <si>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</si>
  <si>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</si>
  <si>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</si>
  <si>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</si>
  <si>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</si>
  <si>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</si>
  <si>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</si>
  <si>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</si>
  <si>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</si>
  <si>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</si>
  <si>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</si>
  <si>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</si>
  <si>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</si>
  <si>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</si>
  <si>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</si>
  <si>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</si>
  <si>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</si>
  <si>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</si>
  <si>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</si>
  <si>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</si>
  <si>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</si>
  <si>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</si>
  <si>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</si>
  <si>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</si>
  <si>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</si>
  <si>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</si>
  <si>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</si>
  <si>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</si>
  <si>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</si>
  <si>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</si>
  <si>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</si>
  <si>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</si>
  <si>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</si>
  <si>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</si>
  <si>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</si>
  <si>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</si>
  <si>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</si>
  <si>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</si>
  <si>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</si>
  <si>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</si>
  <si>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</si>
  <si>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</si>
  <si>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</si>
  <si>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</si>
  <si>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</si>
  <si>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</si>
  <si>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</si>
  <si>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</si>
  <si>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</si>
  <si>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</si>
  <si>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</si>
  <si>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</si>
  <si>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</si>
  <si>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</si>
  <si>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</si>
  <si>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</si>
  <si>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</si>
  <si>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</si>
  <si>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</si>
  <si>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</si>
  <si>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</si>
  <si>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</si>
  <si>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</si>
  <si>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</si>
  <si>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</si>
  <si>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</si>
  <si>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</si>
  <si>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</si>
  <si>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</si>
  <si>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</si>
  <si>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</si>
  <si>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</si>
  <si>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</si>
  <si>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</si>
  <si>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</si>
  <si>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</si>
  <si>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</si>
  <si>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</si>
  <si>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</si>
  <si>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</si>
  <si>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</si>
  <si>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</si>
  <si>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</si>
  <si>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</si>
  <si>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</si>
  <si>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</si>
  <si>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</si>
  <si>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</si>
  <si>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</si>
  <si>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</si>
  <si>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</si>
  <si>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</si>
  <si>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</si>
  <si>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</si>
  <si>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</si>
  <si>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</si>
  <si>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</si>
  <si>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</si>
  <si>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</si>
  <si>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</si>
  <si>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</si>
  <si>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</si>
  <si>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</si>
  <si>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</si>
  <si>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</si>
  <si>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</si>
  <si>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</si>
  <si>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</si>
  <si>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</si>
  <si>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</si>
  <si>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</si>
  <si>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</si>
  <si>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</si>
  <si>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</si>
  <si>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</si>
  <si>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</si>
  <si>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</si>
  <si>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</si>
  <si>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</si>
  <si>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</si>
  <si>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</si>
  <si>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</si>
  <si>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</si>
  <si>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</si>
  <si>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</si>
  <si>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</si>
  <si>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</si>
  <si>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</si>
  <si>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</si>
  <si>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</si>
  <si>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</si>
  <si>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</si>
  <si>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</si>
  <si>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</si>
  <si>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</si>
  <si>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</si>
  <si>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</si>
  <si>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</si>
  <si>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</si>
  <si>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</si>
  <si>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</si>
  <si>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</si>
  <si>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</si>
  <si>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</si>
  <si>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</si>
  <si>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</si>
  <si>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</si>
  <si>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</si>
  <si>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</si>
  <si>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</si>
  <si>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</si>
  <si>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</si>
  <si>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</si>
  <si>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</si>
  <si>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</si>
  <si>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</si>
  <si>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</si>
  <si>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</si>
  <si>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</si>
  <si>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</si>
  <si>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</si>
  <si>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</si>
  <si>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</si>
  <si>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</si>
  <si>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</si>
  <si>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</si>
  <si>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</si>
  <si>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</si>
  <si>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</si>
  <si>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</si>
  <si>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</si>
  <si>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</si>
  <si>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</si>
  <si>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</si>
  <si>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</si>
  <si>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</si>
  <si>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</si>
  <si>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</si>
  <si>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</si>
  <si>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</si>
  <si>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</si>
  <si>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</si>
  <si>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</si>
  <si>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</si>
  <si>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</si>
  <si>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</si>
  <si>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</si>
  <si>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</si>
  <si>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</si>
  <si>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</si>
  <si>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</si>
  <si>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</si>
  <si>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</si>
  <si>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</si>
  <si>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</si>
  <si>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</si>
  <si>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</si>
  <si>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</si>
  <si>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</si>
  <si>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</si>
  <si>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</si>
  <si>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</si>
  <si>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</si>
  <si>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</si>
  <si>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</si>
  <si>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</si>
  <si>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</si>
  <si>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</si>
  <si>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</si>
  <si>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</si>
  <si>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</si>
  <si>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</si>
  <si>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</si>
  <si>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</si>
  <si>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</si>
  <si>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</si>
  <si>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</si>
  <si>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</si>
  <si>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</si>
  <si>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</si>
  <si>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</si>
  <si>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</si>
  <si>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</si>
  <si>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</si>
  <si>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</si>
  <si>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</si>
  <si>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</si>
  <si>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</si>
  <si>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</si>
  <si>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</si>
  <si>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</si>
  <si>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</si>
  <si>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</si>
  <si>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</si>
  <si>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</si>
  <si>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</si>
  <si>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</si>
  <si>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</si>
  <si>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</si>
  <si>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</si>
  <si>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</si>
  <si>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</si>
  <si>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</si>
  <si>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</si>
  <si>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</si>
  <si>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</si>
  <si>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</si>
  <si>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</si>
  <si>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</si>
  <si>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</si>
  <si>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</si>
  <si>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</si>
  <si>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</si>
  <si>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</si>
  <si>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</si>
  <si>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</si>
  <si>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</si>
  <si>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</si>
  <si>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</si>
  <si>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</si>
  <si>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</si>
  <si>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</si>
  <si>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</si>
  <si>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</si>
  <si>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</si>
  <si>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</si>
  <si>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</si>
  <si>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</si>
  <si>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</si>
  <si>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</si>
  <si>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</si>
  <si>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</si>
  <si>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</si>
  <si>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</si>
  <si>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</si>
  <si>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</si>
  <si>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</si>
  <si>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</si>
  <si>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</si>
  <si>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</si>
  <si>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</si>
  <si>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</si>
  <si>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</si>
  <si>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</si>
  <si>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</si>
  <si>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</si>
  <si>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</si>
  <si>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</si>
  <si>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</si>
  <si>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</si>
  <si>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</si>
  <si>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</si>
  <si>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</si>
  <si>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</si>
  <si>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</si>
  <si>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</si>
  <si>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</si>
  <si>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</si>
  <si>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</si>
  <si>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</si>
  <si>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</si>
  <si>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</si>
  <si>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</si>
  <si>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</si>
  <si>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</si>
  <si>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</si>
  <si>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</si>
  <si>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</si>
  <si>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</si>
  <si>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</si>
  <si>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</si>
  <si>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</si>
  <si>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</si>
  <si>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</si>
  <si>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</si>
  <si>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</si>
  <si>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</si>
  <si>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</si>
  <si>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</si>
  <si>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</si>
  <si>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</si>
  <si>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</si>
  <si>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</si>
  <si>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</si>
  <si>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</si>
  <si>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</si>
  <si>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</si>
  <si>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</si>
  <si>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</si>
  <si>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</si>
  <si>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</si>
  <si>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</si>
  <si>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</si>
  <si>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</si>
  <si>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</si>
  <si>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</si>
  <si>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</si>
  <si>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</si>
  <si>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</si>
  <si>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</si>
  <si>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</si>
  <si>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</si>
  <si>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</si>
  <si>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</si>
  <si>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</si>
  <si>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</si>
  <si>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</si>
  <si>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</si>
  <si>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</si>
  <si>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</si>
  <si>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</si>
  <si>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</si>
  <si>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地方政府债务发行费用支出</t>
  </si>
  <si>
    <t xml:space="preserve">    一般债务发行费用支出</t>
  </si>
  <si>
    <t>1.增值税和消费税税收返还收入</t>
  </si>
  <si>
    <t>2.所得税基数返还收入</t>
  </si>
  <si>
    <t>3.成品油价格和税费改革税收返还收入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</si>
  <si>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</si>
  <si>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</si>
  <si>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</si>
  <si>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</si>
  <si>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</si>
  <si>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</si>
  <si>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</si>
  <si>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</si>
  <si>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</si>
  <si>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</si>
  <si>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</si>
  <si>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</si>
  <si>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</si>
  <si>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</si>
  <si>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</si>
  <si>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>一、税收返还</t>
  </si>
  <si>
    <t>二、一般性转移支付</t>
  </si>
  <si>
    <t>项目</t>
  </si>
  <si>
    <t>2.国防支出</t>
  </si>
  <si>
    <t>7.社会保障和就业支出</t>
  </si>
  <si>
    <t>9.节能环保支出</t>
  </si>
  <si>
    <t>12.交通运输支出</t>
  </si>
  <si>
    <t>13.资源勘探信息等支出</t>
  </si>
  <si>
    <t>15.国土海洋气象等支出</t>
  </si>
  <si>
    <t>17.粮油物资储备支出</t>
  </si>
  <si>
    <t>19.其他支出</t>
  </si>
  <si>
    <t>单位：万元</t>
  </si>
  <si>
    <t>决算数</t>
  </si>
  <si>
    <t>调入资金</t>
  </si>
  <si>
    <t>单位：万元</t>
  </si>
  <si>
    <t xml:space="preserve">    基础设施建设和经济发展</t>
  </si>
  <si>
    <t xml:space="preserve">    管理费用支出</t>
  </si>
  <si>
    <t xml:space="preserve">    其他政府住房基金支出</t>
  </si>
  <si>
    <t xml:space="preserve">    其他国有土地使用权出让收入安排的支出</t>
  </si>
  <si>
    <t xml:space="preserve">    耕地开发专项支出</t>
  </si>
  <si>
    <t xml:space="preserve">    土地整理支出</t>
  </si>
  <si>
    <t xml:space="preserve">    地方重大水利工程建设</t>
  </si>
  <si>
    <t xml:space="preserve">    其他新型墙体材料专项基金支出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</si>
  <si>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</si>
  <si>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</si>
  <si>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</si>
  <si>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</si>
  <si>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>支　出　总　计</t>
  </si>
  <si>
    <t>企业</t>
  </si>
  <si>
    <t>支出项目</t>
  </si>
  <si>
    <t>单位：万元</t>
  </si>
  <si>
    <t>调出资金</t>
  </si>
  <si>
    <t>年终结余</t>
  </si>
  <si>
    <t>支　出　总　计</t>
  </si>
  <si>
    <t>本 年 收 入 合 计</t>
  </si>
  <si>
    <t>本 年 支 出 合 计</t>
  </si>
  <si>
    <t>注:1.失业保险收入减少主要是因为按国务院规定2015年费率由3%暂降至2%。</t>
  </si>
  <si>
    <t>2.工伤、生育保险收入比上年减少主要是因为2014年部分地区社会保险统一归口管理抬高2014年转移收入基数。</t>
  </si>
  <si>
    <t xml:space="preserve">    代表工作</t>
  </si>
  <si>
    <t>决算数</t>
  </si>
  <si>
    <t>决算数</t>
  </si>
  <si>
    <r>
      <t>备注：1</t>
    </r>
    <r>
      <rPr>
        <sz val="12"/>
        <rFont val="宋体"/>
        <family val="0"/>
      </rPr>
      <t>.按照保密相关规定，涉密支出不予公开，因此部分支出科目金额不等于下一级支出科目金额汇总。2.</t>
    </r>
    <r>
      <rPr>
        <sz val="12"/>
        <rFont val="宋体"/>
        <family val="0"/>
      </rPr>
      <t>按照财政部规定，盘活收回的存量资金，需在当年冲减原列支科目，部分支出科目当年实际支出小于冲减数，出现负数。</t>
    </r>
  </si>
  <si>
    <t>2015年福州市一般公共预算收入决算表</t>
  </si>
  <si>
    <t>二十一、其他支出</t>
  </si>
  <si>
    <t>二十二、债务付息支出</t>
  </si>
  <si>
    <t>二十三、债务发行费用支出</t>
  </si>
  <si>
    <t>债务转贷收入</t>
  </si>
  <si>
    <t>2015年福州市一般公共预算支出决算表</t>
  </si>
  <si>
    <t>增设预算周转金</t>
  </si>
  <si>
    <t>2015年福州市本级一般公共预算收入决算表</t>
  </si>
  <si>
    <t>2015年福州市本级一般公共预算支出决算表</t>
  </si>
  <si>
    <t>2015年福州市政府性基金预算收入决算表</t>
  </si>
  <si>
    <r>
      <t>备注：</t>
    </r>
    <r>
      <rPr>
        <sz val="12"/>
        <rFont val="宋体"/>
        <family val="0"/>
      </rPr>
      <t>按照保密相关规定，涉密支出不予公开，因此部分支出科目金额不等于下一级支出科目金额汇总</t>
    </r>
  </si>
  <si>
    <t>三、新菜地开发建设基金收入</t>
  </si>
  <si>
    <t>十一、水土保持补偿费收入</t>
  </si>
  <si>
    <t>十二、污水处理费收入</t>
  </si>
  <si>
    <t>十三、其他政府性基金收入</t>
  </si>
  <si>
    <t>十四、彩票发行机构和彩票销售机构的业务费用</t>
  </si>
  <si>
    <t>2015年福州市政府性基金预算支出决算表</t>
  </si>
  <si>
    <t xml:space="preserve">  小型水库移民扶助基金及对应专项债务收入安排的支出</t>
  </si>
  <si>
    <t xml:space="preserve">    移民补助</t>
  </si>
  <si>
    <t xml:space="preserve">  政府住房基金及对应专项债务收入安排的支出</t>
  </si>
  <si>
    <t xml:space="preserve">    廉租住房支出</t>
  </si>
  <si>
    <t xml:space="preserve">    公共租赁住房支出</t>
  </si>
  <si>
    <t xml:space="preserve">    公共租赁住房维护和管理支出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</si>
  <si>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</si>
  <si>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</si>
  <si>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</si>
  <si>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</si>
  <si>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补助被征地农民支出</t>
  </si>
  <si>
    <t xml:space="preserve">    土地出让业务支出</t>
  </si>
  <si>
    <t xml:space="preserve">  国有土地使用权出让债务发行费用支出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</si>
  <si>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</si>
  <si>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</si>
  <si>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</si>
  <si>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</si>
  <si>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</si>
  <si>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</si>
  <si>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</si>
  <si>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</si>
  <si>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</si>
  <si>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</si>
  <si>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  其他新菜地开发建设基金支出</t>
  </si>
  <si>
    <t xml:space="preserve">  大中型水库库区基金及对应专项债务收入安排的支出</t>
  </si>
  <si>
    <t xml:space="preserve">  国家重大水利工程建设基金及对应专项债务收入安排的支出</t>
  </si>
  <si>
    <t xml:space="preserve">  散装水泥专项资金及对应专项债务收入安排的支出</t>
  </si>
  <si>
    <t xml:space="preserve">    技术研发与推广</t>
  </si>
  <si>
    <t xml:space="preserve">    宣传</t>
  </si>
  <si>
    <t xml:space="preserve">    其他散装水泥专项资金支出</t>
  </si>
  <si>
    <t xml:space="preserve">  新型墙体材料专项基金及对应专项债务收入安排的支出</t>
  </si>
  <si>
    <t xml:space="preserve">    技术研发和推广</t>
  </si>
  <si>
    <t xml:space="preserve">  彩票公益金及对应专项债务收入安排的支出</t>
  </si>
  <si>
    <t xml:space="preserve">  其他政府性基金及对应专项债务收入安排的支出</t>
  </si>
  <si>
    <t xml:space="preserve">  大中型水库移民后期扶持基金支出</t>
  </si>
  <si>
    <t>一、社会保障和就业支出</t>
  </si>
  <si>
    <t>二、城乡社区支出</t>
  </si>
  <si>
    <t>三、农林水支出</t>
  </si>
  <si>
    <t xml:space="preserve">  彩票发行销售机构业务费安排的支出</t>
  </si>
  <si>
    <t>2015年福州市本级国有资本经营预算收入决算表</t>
  </si>
  <si>
    <t>利润收入</t>
  </si>
  <si>
    <t>1.福州城市建设发展投资集团有限公司（本部）</t>
  </si>
  <si>
    <r>
      <t>2</t>
    </r>
    <r>
      <rPr>
        <sz val="12"/>
        <rFont val="宋体"/>
        <family val="0"/>
      </rPr>
      <t>.福州市城乡建设发展总公司</t>
    </r>
  </si>
  <si>
    <r>
      <t>3</t>
    </r>
    <r>
      <rPr>
        <sz val="12"/>
        <rFont val="宋体"/>
        <family val="0"/>
      </rPr>
      <t>.福州市建设发展集团有限公司</t>
    </r>
  </si>
  <si>
    <r>
      <t>4</t>
    </r>
    <r>
      <rPr>
        <sz val="12"/>
        <rFont val="宋体"/>
        <family val="0"/>
      </rPr>
      <t>.福建省二建建设集团有限公司</t>
    </r>
  </si>
  <si>
    <t>5.福州市国有资产投资发展集团有限公司</t>
  </si>
  <si>
    <r>
      <t>6</t>
    </r>
    <r>
      <rPr>
        <sz val="12"/>
        <rFont val="宋体"/>
        <family val="0"/>
      </rPr>
      <t>.福州民天集团有限公司</t>
    </r>
  </si>
  <si>
    <t>7.福州水务投资发展有限公司</t>
  </si>
  <si>
    <r>
      <t>8</t>
    </r>
    <r>
      <rPr>
        <sz val="12"/>
        <rFont val="宋体"/>
        <family val="0"/>
      </rPr>
      <t>.福州国有资产投资控股有限公司</t>
    </r>
  </si>
  <si>
    <r>
      <t>9</t>
    </r>
    <r>
      <rPr>
        <sz val="12"/>
        <rFont val="宋体"/>
        <family val="0"/>
      </rPr>
      <t>.福州建工(集团)总公司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</si>
  <si>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.福州市交通建设集团有限公司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</si>
  <si>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.福州耀隆化工集团公司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</si>
  <si>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.福州市盈瑞投资有限公司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</si>
  <si>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.福州市投资管理公司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</si>
  <si>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.福州市粮食购销有限公司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</si>
  <si>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.福州市军粮供应站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</si>
  <si>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.福州市文化产业开发公司</t>
    </r>
  </si>
  <si>
    <t>2015年福州市本级国有资本经营预算支出决算表</t>
  </si>
  <si>
    <t>国有经济结构调整支出</t>
  </si>
  <si>
    <t>1.福州建设发展投资集团有限公司</t>
  </si>
  <si>
    <t>注册资本金注入</t>
  </si>
  <si>
    <t>2.福州市城乡建设发展总公司</t>
  </si>
  <si>
    <t>安置房建设资金与东部办公区空调系统消毒净化</t>
  </si>
  <si>
    <t>3.马尾新城建设发展有限责任公司</t>
  </si>
  <si>
    <t>三江口土地一级开发前期费用</t>
  </si>
  <si>
    <t>4.福州民天集团有限公司</t>
  </si>
  <si>
    <t>海峡冻品市场二号冷库建设项目</t>
  </si>
  <si>
    <t>5.福州水务投资发展有限公司</t>
  </si>
  <si>
    <t>飞凤山水厂建设前期费用</t>
  </si>
  <si>
    <t>6.福州国有资产控股有限公司</t>
  </si>
  <si>
    <t>商储综合物流园项目</t>
  </si>
  <si>
    <r>
      <t>7.福州建工</t>
    </r>
    <r>
      <rPr>
        <sz val="12"/>
        <rFont val="宋体"/>
        <family val="0"/>
      </rPr>
      <t>(集团)总公司</t>
    </r>
  </si>
  <si>
    <t>海峡国际会展中心扩建项目</t>
  </si>
  <si>
    <t>8.福州市交通建设集团有限公司</t>
  </si>
  <si>
    <t>三环开放段运营补助</t>
  </si>
  <si>
    <t>9.福州耀隆化工集团公司</t>
  </si>
  <si>
    <t>排污整治</t>
  </si>
  <si>
    <r>
      <t>1</t>
    </r>
    <r>
      <rPr>
        <sz val="12"/>
        <rFont val="宋体"/>
        <family val="0"/>
      </rPr>
      <t>0.福州市盈瑞投资有限公司</t>
    </r>
  </si>
  <si>
    <t>三个油气站项目</t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</si>
  <si>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.福州市投资管理公司</t>
    </r>
  </si>
  <si>
    <t>增加福州保税港区开发公司</t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</si>
  <si>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.市粮食局下属企业</t>
    </r>
  </si>
  <si>
    <t>困难企业职工住房补贴等支出</t>
  </si>
  <si>
    <t>合  计</t>
  </si>
  <si>
    <t>2015年福州市社会保险基金预算收入决算表</t>
  </si>
  <si>
    <t>一、失业保险基金收入</t>
  </si>
  <si>
    <t>二、城镇职工基本医疗保险基金收入</t>
  </si>
  <si>
    <t>三、工伤保险基金收入</t>
  </si>
  <si>
    <t>四、生育保险基金收入</t>
  </si>
  <si>
    <t>五、城乡居民社会养老保险基金收入</t>
  </si>
  <si>
    <t>六、城镇居民基本医疗保险基金收入</t>
  </si>
  <si>
    <t xml:space="preserve">    其中：保险费收入</t>
  </si>
  <si>
    <t xml:space="preserve">          财政补贴收入</t>
  </si>
  <si>
    <t xml:space="preserve">          利息收入</t>
  </si>
  <si>
    <t>七、新型农村合作医疗基金收入</t>
  </si>
  <si>
    <t>2015年福州市社会保险基金预算支出决算表</t>
  </si>
  <si>
    <t>一、失业保险基金支出</t>
  </si>
  <si>
    <t>二、城镇职工基本医疗保险基金支出</t>
  </si>
  <si>
    <t>三、工伤保险基金支出</t>
  </si>
  <si>
    <t>四、生育保险基金支出</t>
  </si>
  <si>
    <t>五、城乡居民社会养老保险基金支出</t>
  </si>
  <si>
    <t xml:space="preserve">六、城镇居民基本医疗保险基金支出 </t>
  </si>
  <si>
    <t>七、新型农村合作医疗基金支出</t>
  </si>
  <si>
    <t>2015年福州市本级社会保险基金预算收入决算表</t>
  </si>
  <si>
    <t>五、城镇居民基本医疗保险基金收入</t>
  </si>
  <si>
    <t>六、新型农村合作医疗收入</t>
  </si>
  <si>
    <t xml:space="preserve">          下级上解收入</t>
  </si>
  <si>
    <t>合     计：</t>
  </si>
  <si>
    <t>其中：保险费收入</t>
  </si>
  <si>
    <t xml:space="preserve">      财政补贴收入</t>
  </si>
  <si>
    <t xml:space="preserve">      利息收入</t>
  </si>
  <si>
    <t>注：1.新农合本级无参合人员，其收入主要为各县（市）区上缴的大病补充补偿资金。</t>
  </si>
  <si>
    <t>2015年福州市本级社会保险基金预算支出决算表</t>
  </si>
  <si>
    <t>二、城镇职工基本医疗保险基金支出</t>
  </si>
  <si>
    <t>五、城镇居民基本医疗保险基金支出</t>
  </si>
  <si>
    <t>　　其中：基本医疗保险待遇支出</t>
  </si>
  <si>
    <t>六、新型农村合作医疗支出</t>
  </si>
  <si>
    <t>合   计</t>
  </si>
  <si>
    <t>鼓楼</t>
  </si>
  <si>
    <t>台江</t>
  </si>
  <si>
    <t>仓山</t>
  </si>
  <si>
    <t>晋安</t>
  </si>
  <si>
    <t>马尾</t>
  </si>
  <si>
    <t>三、专项转移支付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</si>
  <si>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一般公共服务支出</t>
    </r>
  </si>
  <si>
    <t>3.公共安全支出</t>
  </si>
  <si>
    <t>4.教育支出</t>
  </si>
  <si>
    <t>5.科学技术支出</t>
  </si>
  <si>
    <t>6.文化体育与传媒支出</t>
  </si>
  <si>
    <t>8.医疗卫生与计划生育支出</t>
  </si>
  <si>
    <t>10.城乡社区支出</t>
  </si>
  <si>
    <t>11.农林水支出</t>
  </si>
  <si>
    <t>14.商业服务业等支出</t>
  </si>
  <si>
    <t>16.住房保障支出</t>
  </si>
  <si>
    <t>18.国债还本付息支出</t>
  </si>
  <si>
    <t>闽侯</t>
  </si>
  <si>
    <t>福清</t>
  </si>
  <si>
    <t>闽清</t>
  </si>
  <si>
    <t>长乐</t>
  </si>
  <si>
    <t>永泰</t>
  </si>
  <si>
    <t>连江</t>
  </si>
  <si>
    <t>罗源</t>
  </si>
  <si>
    <t>2015年市对县（市）区税收返还和转移支付决算表</t>
  </si>
  <si>
    <t>2015年福州市本级一般公共预算支出决算功能分类明细表</t>
  </si>
  <si>
    <t>项目</t>
  </si>
  <si>
    <t>全市（不含平潭）</t>
  </si>
  <si>
    <t>其中：本级</t>
  </si>
  <si>
    <t>合计</t>
  </si>
  <si>
    <t>一般债务</t>
  </si>
  <si>
    <t>专项债务</t>
  </si>
  <si>
    <t>年初余额</t>
  </si>
  <si>
    <t>当年新增</t>
  </si>
  <si>
    <t>当年偿还</t>
  </si>
  <si>
    <t>年末余额</t>
  </si>
  <si>
    <t>当年限额</t>
  </si>
  <si>
    <t>备注：政府债务为政府负有偿还责任的债务。</t>
  </si>
  <si>
    <t>2015年福州市全辖和市本级的债务数据情况表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</si>
</sst>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0.00_ "/>
    <numFmt numFmtId="180" formatCode="0.00_);[Red]\(0.00\)"/>
    <numFmt numFmtId="181" formatCode="0.00_ ;[Red]\-0.00\ "/>
    <numFmt numFmtId="182" formatCode="#,##0;\-#,##0;&quot;-&quot;"/>
    <numFmt numFmtId="183" formatCode="#,##0;\(#,##0\)"/>
    <numFmt numFmtId="184" formatCode="_(* #,##0.00_);_(* \(#,##0.00\);_(* &quot;-&quot;??_);_(@_)"/>
    <numFmt numFmtId="185" formatCode="_-&quot;$&quot;* #,##0_-;\-&quot;$&quot;* #,##0_-;_-&quot;$&quot;* &quot;-&quot;_-;_-@_-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_-* #,##0_-;\-* #,##0_-;_-* &quot;-&quot;_-;_-@_-"/>
    <numFmt numFmtId="190" formatCode="_-* #,##0.00_-;\-* #,##0.00_-;_-* &quot;-&quot;??_-;_-@_-"/>
    <numFmt numFmtId="191" formatCode="_-* #,##0.0000_-;\-* #,##0.0000_-;_-* &quot;-&quot;??_-;_-@_-"/>
    <numFmt numFmtId="192" formatCode="#,##0.000_ "/>
    <numFmt numFmtId="193" formatCode="0.000"/>
    <numFmt numFmtId="194" formatCode="#,##0.00_);[Red]\(#,##0.00\)"/>
    <numFmt numFmtId="195" formatCode="_ * #,##0.0_ ;_ * \-#,##0.0_ ;_ * &quot;-&quot;??_ ;_ @_ "/>
    <numFmt numFmtId="196" formatCode="_ * #,##0_ ;_ * \-#,##0_ ;_ * &quot;-&quot;??_ ;_ @_ "/>
    <numFmt numFmtId="197" formatCode="0_ ;[Red]\-0\ "/>
    <numFmt numFmtId="198" formatCode="#,##0_);[Red]\(#,##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6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2"/>
      <name val="Courier"/>
      <family val="3"/>
    </font>
    <font>
      <sz val="10"/>
      <name val="Arial"/>
      <family val="2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b/>
      <sz val="11"/>
      <color indexed="9"/>
      <name val="宋体"/>
      <family val="0"/>
    </font>
    <font>
      <sz val="12"/>
      <name val="官帕眉"/>
      <family val="3"/>
    </font>
    <font>
      <sz val="12"/>
      <name val="奔覆眉"/>
      <family val="3"/>
    </font>
    <font>
      <sz val="11"/>
      <color indexed="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8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2" fontId="37" fillId="0" borderId="0" applyFill="0" applyBorder="0" applyAlignment="0">
      <protection/>
    </xf>
    <xf numFmtId="41" fontId="16" fillId="0" borderId="0" applyFont="0" applyFill="0" applyBorder="0" applyAlignment="0" applyProtection="0"/>
    <xf numFmtId="183" fontId="38" fillId="0" borderId="0">
      <alignment/>
      <protection/>
    </xf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38" fillId="0" borderId="0">
      <alignment/>
      <protection/>
    </xf>
    <xf numFmtId="0" fontId="39" fillId="0" borderId="0" applyProtection="0">
      <alignment/>
    </xf>
    <xf numFmtId="188" fontId="38" fillId="0" borderId="0">
      <alignment/>
      <protection/>
    </xf>
    <xf numFmtId="2" fontId="39" fillId="0" borderId="0" applyProtection="0">
      <alignment/>
    </xf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0" fontId="41" fillId="0" borderId="0" applyProtection="0">
      <alignment/>
    </xf>
    <xf numFmtId="0" fontId="40" fillId="0" borderId="0" applyProtection="0">
      <alignment/>
    </xf>
    <xf numFmtId="37" fontId="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1" fontId="16" fillId="0" borderId="0">
      <alignment/>
      <protection/>
    </xf>
    <xf numFmtId="0" fontId="39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>
      <alignment horizontal="centerContinuous"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10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6" fillId="2" borderId="12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48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89" fontId="49" fillId="0" borderId="0" applyFont="0" applyFill="0" applyBorder="0" applyAlignment="0" applyProtection="0"/>
    <xf numFmtId="190" fontId="49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>
      <alignment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10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2" fillId="2" borderId="15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0" fontId="33" fillId="4" borderId="12" applyNumberFormat="0" applyAlignment="0" applyProtection="0"/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15" fillId="0" borderId="0">
      <alignment/>
      <protection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178" fontId="4" fillId="0" borderId="9">
      <alignment vertical="center"/>
      <protection locked="0"/>
    </xf>
    <xf numFmtId="0" fontId="16" fillId="0" borderId="0">
      <alignment/>
      <protection/>
    </xf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1911" applyFont="1" applyProtection="1">
      <alignment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3" fontId="8" fillId="0" borderId="0" xfId="1910" applyNumberFormat="1" applyFont="1" applyFill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10" fillId="0" borderId="0" xfId="1908" applyFont="1">
      <alignment/>
      <protection/>
    </xf>
    <xf numFmtId="176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1787" applyBorder="1">
      <alignment/>
      <protection/>
    </xf>
    <xf numFmtId="0" fontId="54" fillId="0" borderId="0" xfId="1514" applyNumberFormat="1" applyFont="1" applyFill="1" applyBorder="1" applyAlignment="1" applyProtection="1">
      <alignment/>
      <protection/>
    </xf>
    <xf numFmtId="0" fontId="55" fillId="0" borderId="0" xfId="1514" applyNumberFormat="1" applyFont="1" applyFill="1" applyBorder="1" applyAlignment="1" applyProtection="1">
      <alignment horizontal="right" vertical="center"/>
      <protection/>
    </xf>
    <xf numFmtId="0" fontId="34" fillId="0" borderId="9" xfId="1514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7" fontId="0" fillId="0" borderId="9" xfId="0" applyNumberFormat="1" applyFont="1" applyBorder="1" applyAlignment="1" applyProtection="1">
      <alignment horizontal="center" vertical="center"/>
      <protection locked="0"/>
    </xf>
    <xf numFmtId="177" fontId="0" fillId="0" borderId="9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6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9" fillId="0" borderId="0" xfId="1908" applyFont="1">
      <alignment/>
      <protection/>
    </xf>
    <xf numFmtId="0" fontId="4" fillId="0" borderId="0" xfId="1908" applyFont="1">
      <alignment/>
      <protection/>
    </xf>
    <xf numFmtId="0" fontId="4" fillId="0" borderId="0" xfId="1908" applyFont="1" applyAlignment="1">
      <alignment horizontal="right"/>
      <protection/>
    </xf>
    <xf numFmtId="0" fontId="4" fillId="0" borderId="9" xfId="1908" applyFont="1" applyBorder="1" applyAlignment="1">
      <alignment horizontal="center" vertical="center"/>
      <protection/>
    </xf>
    <xf numFmtId="0" fontId="9" fillId="0" borderId="0" xfId="1911" applyFont="1" applyAlignment="1" applyProtection="1">
      <alignment/>
      <protection locked="0"/>
    </xf>
    <xf numFmtId="0" fontId="0" fillId="0" borderId="9" xfId="1911" applyFont="1" applyBorder="1" applyAlignment="1" applyProtection="1">
      <alignment vertical="center"/>
      <protection locked="0"/>
    </xf>
    <xf numFmtId="0" fontId="0" fillId="0" borderId="9" xfId="1911" applyFont="1" applyBorder="1" applyAlignment="1" applyProtection="1">
      <alignment horizontal="center" vertical="center"/>
      <protection locked="0"/>
    </xf>
    <xf numFmtId="0" fontId="0" fillId="0" borderId="9" xfId="1911" applyFont="1" applyBorder="1" applyAlignment="1" applyProtection="1">
      <alignment vertical="center" wrapText="1"/>
      <protection locked="0"/>
    </xf>
    <xf numFmtId="0" fontId="0" fillId="0" borderId="0" xfId="1787" applyBorder="1" applyAlignment="1">
      <alignment/>
      <protection/>
    </xf>
    <xf numFmtId="0" fontId="0" fillId="0" borderId="0" xfId="1787" applyFont="1" applyBorder="1" applyAlignment="1">
      <alignment horizontal="right" vertical="center"/>
      <protection/>
    </xf>
    <xf numFmtId="0" fontId="0" fillId="0" borderId="0" xfId="1514" applyNumberFormat="1" applyFont="1" applyFill="1" applyBorder="1" applyAlignment="1" applyProtection="1">
      <alignment/>
      <protection/>
    </xf>
    <xf numFmtId="0" fontId="34" fillId="0" borderId="9" xfId="1514" applyNumberFormat="1" applyFont="1" applyFill="1" applyBorder="1" applyAlignment="1" applyProtection="1">
      <alignment horizontal="center" vertical="center" wrapText="1"/>
      <protection/>
    </xf>
    <xf numFmtId="0" fontId="4" fillId="0" borderId="9" xfId="1908" applyFon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0" fillId="0" borderId="0" xfId="1910" applyNumberFormat="1" applyFont="1" applyFill="1" applyAlignment="1" applyProtection="1">
      <alignment horizontal="right" vertical="center"/>
      <protection locked="0"/>
    </xf>
    <xf numFmtId="0" fontId="11" fillId="0" borderId="0" xfId="1907" applyFont="1" applyAlignment="1">
      <alignment vertical="center"/>
      <protection/>
    </xf>
    <xf numFmtId="0" fontId="10" fillId="0" borderId="0" xfId="1907" applyFont="1" applyAlignment="1">
      <alignment vertical="center"/>
      <protection/>
    </xf>
    <xf numFmtId="0" fontId="8" fillId="2" borderId="0" xfId="1912" applyFont="1" applyFill="1" applyProtection="1">
      <alignment/>
      <protection locked="0"/>
    </xf>
    <xf numFmtId="1" fontId="10" fillId="2" borderId="0" xfId="1912" applyNumberFormat="1" applyFont="1" applyFill="1" applyAlignment="1" applyProtection="1">
      <alignment vertical="top"/>
      <protection/>
    </xf>
    <xf numFmtId="0" fontId="10" fillId="2" borderId="0" xfId="1912" applyFont="1" applyFill="1" applyAlignment="1" applyProtection="1">
      <alignment vertical="top"/>
      <protection locked="0"/>
    </xf>
    <xf numFmtId="0" fontId="10" fillId="2" borderId="0" xfId="1912" applyFont="1" applyFill="1" applyAlignment="1" applyProtection="1">
      <alignment horizontal="center"/>
      <protection locked="0"/>
    </xf>
    <xf numFmtId="0" fontId="0" fillId="0" borderId="9" xfId="1914" applyFont="1" applyBorder="1" applyAlignment="1">
      <alignment vertical="center"/>
      <protection/>
    </xf>
    <xf numFmtId="0" fontId="0" fillId="0" borderId="0" xfId="1764" applyAlignment="1">
      <alignment/>
      <protection/>
    </xf>
    <xf numFmtId="0" fontId="0" fillId="0" borderId="0" xfId="1764" applyBorder="1" applyAlignment="1">
      <alignment/>
      <protection/>
    </xf>
    <xf numFmtId="0" fontId="0" fillId="0" borderId="0" xfId="1764" applyFont="1" applyAlignment="1" applyProtection="1">
      <alignment horizontal="left"/>
      <protection/>
    </xf>
    <xf numFmtId="0" fontId="51" fillId="0" borderId="0" xfId="1511" applyFont="1" applyAlignment="1">
      <alignment vertical="center"/>
      <protection/>
    </xf>
    <xf numFmtId="0" fontId="52" fillId="0" borderId="0" xfId="1764" applyFont="1" applyBorder="1" applyAlignment="1">
      <alignment horizontal="center" vertical="center"/>
      <protection/>
    </xf>
    <xf numFmtId="0" fontId="52" fillId="0" borderId="0" xfId="1764" applyFont="1" applyAlignment="1">
      <alignment horizontal="center" vertical="center"/>
      <protection/>
    </xf>
    <xf numFmtId="0" fontId="0" fillId="0" borderId="0" xfId="1764" applyBorder="1" applyAlignment="1">
      <alignment horizontal="center" vertical="center"/>
      <protection/>
    </xf>
    <xf numFmtId="0" fontId="0" fillId="0" borderId="0" xfId="1764" applyAlignment="1">
      <alignment horizontal="center" vertical="center"/>
      <protection/>
    </xf>
    <xf numFmtId="0" fontId="53" fillId="0" borderId="0" xfId="1764" applyFont="1" applyBorder="1" applyAlignment="1">
      <alignment vertical="center"/>
      <protection/>
    </xf>
    <xf numFmtId="0" fontId="53" fillId="0" borderId="0" xfId="1764" applyFont="1" applyAlignment="1">
      <alignment vertical="center"/>
      <protection/>
    </xf>
    <xf numFmtId="0" fontId="52" fillId="0" borderId="0" xfId="1764" applyFont="1" applyBorder="1" applyAlignment="1">
      <alignment/>
      <protection/>
    </xf>
    <xf numFmtId="0" fontId="52" fillId="0" borderId="0" xfId="1764" applyFont="1" applyAlignment="1">
      <alignment/>
      <protection/>
    </xf>
    <xf numFmtId="0" fontId="0" fillId="0" borderId="0" xfId="1764" applyBorder="1" applyAlignment="1">
      <alignment vertical="center"/>
      <protection/>
    </xf>
    <xf numFmtId="0" fontId="0" fillId="0" borderId="0" xfId="1764" applyAlignment="1">
      <alignment vertical="center"/>
      <protection/>
    </xf>
    <xf numFmtId="0" fontId="14" fillId="0" borderId="0" xfId="1764" applyFont="1" applyAlignment="1">
      <alignment vertical="center"/>
      <protection/>
    </xf>
    <xf numFmtId="0" fontId="0" fillId="0" borderId="0" xfId="1764" applyFont="1" applyAlignment="1">
      <alignment horizontal="right"/>
      <protection/>
    </xf>
    <xf numFmtId="0" fontId="14" fillId="0" borderId="0" xfId="1764" applyFont="1" applyAlignment="1">
      <alignment/>
      <protection/>
    </xf>
    <xf numFmtId="0" fontId="14" fillId="0" borderId="0" xfId="1764" applyFont="1" applyFill="1" applyAlignment="1">
      <alignment/>
      <protection/>
    </xf>
    <xf numFmtId="0" fontId="0" fillId="0" borderId="0" xfId="1764" applyFill="1" applyBorder="1" applyAlignment="1">
      <alignment/>
      <protection/>
    </xf>
    <xf numFmtId="0" fontId="0" fillId="0" borderId="0" xfId="1764" applyFill="1" applyAlignment="1">
      <alignment/>
      <protection/>
    </xf>
    <xf numFmtId="0" fontId="0" fillId="0" borderId="0" xfId="1764" applyFont="1" applyAlignment="1">
      <alignment/>
      <protection/>
    </xf>
    <xf numFmtId="0" fontId="0" fillId="0" borderId="0" xfId="1511" applyAlignment="1">
      <alignment vertical="center"/>
      <protection/>
    </xf>
    <xf numFmtId="0" fontId="35" fillId="0" borderId="0" xfId="1511" applyFont="1" applyAlignment="1">
      <alignment vertical="center"/>
      <protection/>
    </xf>
    <xf numFmtId="0" fontId="0" fillId="0" borderId="0" xfId="1764" applyFont="1" applyBorder="1" applyAlignment="1">
      <alignment horizontal="right" vertical="center"/>
      <protection/>
    </xf>
    <xf numFmtId="0" fontId="25" fillId="0" borderId="0" xfId="1511" applyFont="1" applyAlignment="1">
      <alignment vertical="center"/>
      <protection/>
    </xf>
    <xf numFmtId="1" fontId="4" fillId="2" borderId="9" xfId="1912" applyNumberFormat="1" applyFont="1" applyFill="1" applyBorder="1" applyAlignment="1" applyProtection="1">
      <alignment horizontal="center" vertical="center" wrapText="1"/>
      <protection/>
    </xf>
    <xf numFmtId="0" fontId="0" fillId="0" borderId="9" xfId="1914" applyFont="1" applyBorder="1" applyAlignment="1">
      <alignment horizontal="left" vertical="center" indent="1"/>
      <protection/>
    </xf>
    <xf numFmtId="0" fontId="0" fillId="0" borderId="9" xfId="1764" applyFont="1" applyFill="1" applyBorder="1" applyAlignment="1" applyProtection="1">
      <alignment horizontal="center" vertical="center"/>
      <protection/>
    </xf>
    <xf numFmtId="0" fontId="0" fillId="0" borderId="9" xfId="1764" applyFont="1" applyBorder="1" applyAlignment="1">
      <alignment horizontal="center" vertical="center"/>
      <protection/>
    </xf>
    <xf numFmtId="0" fontId="0" fillId="0" borderId="9" xfId="1831" applyFont="1" applyBorder="1" applyAlignment="1">
      <alignment vertical="center"/>
      <protection/>
    </xf>
    <xf numFmtId="49" fontId="0" fillId="0" borderId="9" xfId="1764" applyNumberFormat="1" applyFont="1" applyFill="1" applyBorder="1" applyAlignment="1" applyProtection="1">
      <alignment horizontal="left" vertical="center"/>
      <protection/>
    </xf>
    <xf numFmtId="49" fontId="0" fillId="0" borderId="17" xfId="1764" applyNumberFormat="1" applyFont="1" applyFill="1" applyBorder="1" applyAlignment="1" applyProtection="1">
      <alignment horizontal="left" vertical="center"/>
      <protection/>
    </xf>
    <xf numFmtId="49" fontId="0" fillId="0" borderId="9" xfId="1764" applyNumberFormat="1" applyFont="1" applyFill="1" applyBorder="1" applyAlignment="1" applyProtection="1">
      <alignment horizontal="center" vertical="center"/>
      <protection/>
    </xf>
    <xf numFmtId="0" fontId="0" fillId="0" borderId="9" xfId="1805" applyNumberFormat="1" applyFont="1" applyFill="1" applyBorder="1" applyAlignment="1" applyProtection="1">
      <alignment horizontal="left" vertical="center"/>
      <protection/>
    </xf>
    <xf numFmtId="49" fontId="4" fillId="2" borderId="9" xfId="1912" applyNumberFormat="1" applyFont="1" applyFill="1" applyBorder="1" applyAlignment="1" applyProtection="1">
      <alignment horizontal="center" vertical="center" wrapText="1"/>
      <protection/>
    </xf>
    <xf numFmtId="0" fontId="0" fillId="0" borderId="18" xfId="1805" applyNumberFormat="1" applyFont="1" applyFill="1" applyBorder="1" applyAlignment="1" applyProtection="1">
      <alignment horizontal="center" vertical="center"/>
      <protection/>
    </xf>
    <xf numFmtId="0" fontId="34" fillId="0" borderId="18" xfId="1514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77" fontId="17" fillId="0" borderId="9" xfId="0" applyNumberFormat="1" applyFont="1" applyBorder="1" applyAlignment="1" applyProtection="1">
      <alignment horizontal="center" vertical="center"/>
      <protection locked="0"/>
    </xf>
    <xf numFmtId="196" fontId="0" fillId="0" borderId="9" xfId="2305" applyNumberFormat="1" applyFont="1" applyBorder="1" applyAlignment="1" applyProtection="1">
      <alignment vertical="center"/>
      <protection locked="0"/>
    </xf>
    <xf numFmtId="196" fontId="0" fillId="0" borderId="9" xfId="2305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left" vertical="center"/>
      <protection/>
    </xf>
    <xf numFmtId="196" fontId="4" fillId="0" borderId="9" xfId="2305" applyNumberFormat="1" applyFont="1" applyBorder="1" applyAlignment="1">
      <alignment vertical="center"/>
    </xf>
    <xf numFmtId="0" fontId="4" fillId="0" borderId="9" xfId="1913" applyFont="1" applyFill="1" applyBorder="1" applyAlignment="1" applyProtection="1">
      <alignment vertical="center"/>
      <protection locked="0"/>
    </xf>
    <xf numFmtId="0" fontId="4" fillId="0" borderId="9" xfId="1913" applyFont="1" applyFill="1" applyBorder="1" applyAlignment="1" applyProtection="1">
      <alignment horizontal="center" vertical="center"/>
      <protection locked="0"/>
    </xf>
    <xf numFmtId="196" fontId="0" fillId="2" borderId="9" xfId="2305" applyNumberFormat="1" applyFont="1" applyFill="1" applyBorder="1" applyAlignment="1">
      <alignment vertical="center"/>
    </xf>
    <xf numFmtId="0" fontId="10" fillId="2" borderId="0" xfId="1912" applyFont="1" applyFill="1" applyAlignment="1" applyProtection="1">
      <alignment horizontal="right" vertical="top"/>
      <protection locked="0"/>
    </xf>
    <xf numFmtId="196" fontId="0" fillId="0" borderId="9" xfId="2305" applyNumberFormat="1" applyFont="1" applyFill="1" applyBorder="1" applyAlignment="1" applyProtection="1">
      <alignment vertical="center"/>
      <protection locked="0"/>
    </xf>
    <xf numFmtId="196" fontId="0" fillId="0" borderId="9" xfId="2305" applyNumberFormat="1" applyFont="1" applyBorder="1" applyAlignment="1">
      <alignment vertical="center"/>
    </xf>
    <xf numFmtId="196" fontId="0" fillId="0" borderId="17" xfId="2305" applyNumberFormat="1" applyFont="1" applyFill="1" applyBorder="1" applyAlignment="1" applyProtection="1">
      <alignment horizontal="right" vertical="center"/>
      <protection/>
    </xf>
    <xf numFmtId="196" fontId="1" fillId="0" borderId="9" xfId="2305" applyNumberFormat="1" applyFont="1" applyBorder="1" applyAlignment="1">
      <alignment vertical="center"/>
    </xf>
    <xf numFmtId="176" fontId="0" fillId="0" borderId="9" xfId="1909" applyNumberFormat="1" applyFont="1" applyFill="1" applyBorder="1" applyAlignment="1" applyProtection="1">
      <alignment horizontal="center" vertical="center"/>
      <protection/>
    </xf>
    <xf numFmtId="196" fontId="0" fillId="0" borderId="9" xfId="2305" applyNumberFormat="1" applyFont="1" applyBorder="1" applyAlignment="1">
      <alignment vertical="center"/>
    </xf>
    <xf numFmtId="196" fontId="34" fillId="0" borderId="9" xfId="2305" applyNumberFormat="1" applyFont="1" applyFill="1" applyBorder="1" applyAlignment="1" applyProtection="1">
      <alignment vertical="center" wrapText="1"/>
      <protection/>
    </xf>
    <xf numFmtId="0" fontId="0" fillId="0" borderId="0" xfId="1514" applyFont="1" applyAlignment="1">
      <alignment horizontal="right"/>
      <protection/>
    </xf>
    <xf numFmtId="196" fontId="10" fillId="0" borderId="0" xfId="1908" applyNumberFormat="1" applyFont="1">
      <alignment/>
      <protection/>
    </xf>
    <xf numFmtId="0" fontId="0" fillId="0" borderId="9" xfId="1787" applyFont="1" applyBorder="1" applyAlignment="1">
      <alignment horizontal="center" vertical="center"/>
      <protection/>
    </xf>
    <xf numFmtId="0" fontId="0" fillId="0" borderId="9" xfId="1747" applyFont="1" applyBorder="1" applyAlignment="1">
      <alignment horizontal="center" vertical="center"/>
      <protection/>
    </xf>
    <xf numFmtId="0" fontId="0" fillId="0" borderId="9" xfId="1787" applyFont="1" applyBorder="1" applyAlignment="1">
      <alignment horizontal="left" vertical="center" indent="1"/>
      <protection/>
    </xf>
    <xf numFmtId="196" fontId="0" fillId="0" borderId="9" xfId="2305" applyNumberFormat="1" applyFont="1" applyBorder="1" applyAlignment="1">
      <alignment horizontal="right" vertical="center"/>
    </xf>
    <xf numFmtId="196" fontId="0" fillId="0" borderId="9" xfId="2305" applyNumberFormat="1" applyFont="1" applyFill="1" applyBorder="1" applyAlignment="1">
      <alignment horizontal="right" vertical="center"/>
    </xf>
    <xf numFmtId="0" fontId="0" fillId="0" borderId="0" xfId="1787" applyFont="1" applyBorder="1" applyAlignment="1">
      <alignment horizontal="right"/>
      <protection/>
    </xf>
    <xf numFmtId="0" fontId="0" fillId="0" borderId="9" xfId="1787" applyFont="1" applyFill="1" applyBorder="1" applyAlignment="1">
      <alignment horizontal="center" vertical="center"/>
      <protection/>
    </xf>
    <xf numFmtId="0" fontId="0" fillId="0" borderId="9" xfId="1787" applyFont="1" applyBorder="1" applyAlignment="1">
      <alignment vertical="center" wrapText="1"/>
      <protection/>
    </xf>
    <xf numFmtId="0" fontId="0" fillId="0" borderId="9" xfId="1787" applyFont="1" applyBorder="1" applyAlignment="1">
      <alignment vertical="center" wrapText="1" shrinkToFit="1"/>
      <protection/>
    </xf>
    <xf numFmtId="0" fontId="0" fillId="0" borderId="9" xfId="1787" applyFont="1" applyBorder="1" applyAlignment="1">
      <alignment vertical="center"/>
      <protection/>
    </xf>
    <xf numFmtId="0" fontId="34" fillId="0" borderId="9" xfId="1514" applyNumberFormat="1" applyFont="1" applyFill="1" applyBorder="1" applyAlignment="1" applyProtection="1">
      <alignment vertical="center" wrapText="1"/>
      <protection/>
    </xf>
    <xf numFmtId="196" fontId="4" fillId="0" borderId="9" xfId="2305" applyNumberFormat="1" applyFont="1" applyFill="1" applyBorder="1" applyAlignment="1">
      <alignment vertical="center"/>
    </xf>
    <xf numFmtId="0" fontId="56" fillId="0" borderId="9" xfId="1514" applyNumberFormat="1" applyFont="1" applyFill="1" applyBorder="1" applyAlignment="1" applyProtection="1">
      <alignment horizontal="center" vertical="center" wrapText="1"/>
      <protection/>
    </xf>
    <xf numFmtId="0" fontId="57" fillId="0" borderId="0" xfId="1514" applyNumberFormat="1" applyFont="1" applyFill="1" applyBorder="1" applyAlignment="1" applyProtection="1">
      <alignment horizontal="center" vertical="center"/>
      <protection/>
    </xf>
    <xf numFmtId="0" fontId="34" fillId="0" borderId="0" xfId="1514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0" xfId="1908" applyFont="1" applyAlignment="1">
      <alignment horizontal="center"/>
      <protection/>
    </xf>
    <xf numFmtId="1" fontId="9" fillId="2" borderId="0" xfId="1912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9" xfId="1911" applyFont="1" applyBorder="1" applyAlignment="1" applyProtection="1">
      <alignment horizontal="center" vertical="center"/>
      <protection locked="0"/>
    </xf>
    <xf numFmtId="0" fontId="0" fillId="0" borderId="22" xfId="1911" applyFont="1" applyBorder="1" applyAlignment="1" applyProtection="1">
      <alignment horizontal="center" vertical="center"/>
      <protection locked="0"/>
    </xf>
    <xf numFmtId="0" fontId="9" fillId="0" borderId="0" xfId="1911" applyFont="1" applyAlignment="1" applyProtection="1">
      <alignment horizontal="center"/>
      <protection locked="0"/>
    </xf>
    <xf numFmtId="3" fontId="0" fillId="0" borderId="19" xfId="1910" applyNumberFormat="1" applyFont="1" applyFill="1" applyBorder="1" applyAlignment="1" applyProtection="1">
      <alignment horizontal="center" vertical="center"/>
      <protection locked="0"/>
    </xf>
    <xf numFmtId="3" fontId="0" fillId="0" borderId="22" xfId="1910" applyNumberFormat="1" applyFont="1" applyFill="1" applyBorder="1" applyAlignment="1" applyProtection="1">
      <alignment horizontal="center" vertical="center"/>
      <protection locked="0"/>
    </xf>
    <xf numFmtId="0" fontId="9" fillId="0" borderId="0" xfId="1764" applyFont="1" applyFill="1" applyBorder="1" applyAlignment="1" applyProtection="1">
      <alignment horizontal="center"/>
      <protection/>
    </xf>
    <xf numFmtId="0" fontId="9" fillId="0" borderId="0" xfId="1787" applyFont="1" applyBorder="1" applyAlignment="1">
      <alignment horizontal="center" vertical="center"/>
      <protection/>
    </xf>
    <xf numFmtId="0" fontId="12" fillId="0" borderId="0" xfId="1787" applyFont="1" applyBorder="1" applyAlignment="1">
      <alignment horizontal="center" vertical="center"/>
      <protection/>
    </xf>
    <xf numFmtId="0" fontId="0" fillId="0" borderId="9" xfId="1787" applyFont="1" applyBorder="1" applyAlignment="1">
      <alignment horizontal="center" vertical="center"/>
      <protection/>
    </xf>
    <xf numFmtId="0" fontId="35" fillId="0" borderId="0" xfId="1514" applyNumberFormat="1" applyFont="1" applyFill="1" applyBorder="1" applyAlignment="1" applyProtection="1">
      <alignment horizontal="center" vertical="center"/>
      <protection/>
    </xf>
    <xf numFmtId="0" fontId="34" fillId="0" borderId="23" xfId="1514" applyNumberFormat="1" applyFont="1" applyFill="1" applyBorder="1" applyAlignment="1" applyProtection="1">
      <alignment vertical="center" wrapText="1"/>
      <protection/>
    </xf>
    <xf numFmtId="0" fontId="34" fillId="0" borderId="0" xfId="1514" applyNumberFormat="1" applyFont="1" applyFill="1" applyBorder="1" applyAlignment="1" applyProtection="1">
      <alignment vertical="center" wrapText="1"/>
      <protection/>
    </xf>
    <xf numFmtId="0" fontId="57" fillId="0" borderId="0" xfId="1514" applyNumberFormat="1" applyFont="1" applyFill="1" applyBorder="1" applyAlignment="1" applyProtection="1">
      <alignment horizontal="center" vertical="center" wrapText="1"/>
      <protection/>
    </xf>
    <xf numFmtId="0" fontId="0" fillId="0" borderId="0" xfId="1514" applyFont="1" applyAlignment="1">
      <alignment horizontal="center"/>
      <protection/>
    </xf>
    <xf numFmtId="0" fontId="0" fillId="0" borderId="0" xfId="1514" applyAlignment="1">
      <alignment horizontal="center"/>
      <protection/>
    </xf>
    <xf numFmtId="0" fontId="0" fillId="0" borderId="0" xfId="1514" applyFont="1" applyAlignment="1">
      <alignment horizontal="left" wrapText="1"/>
      <protection/>
    </xf>
    <xf numFmtId="0" fontId="0" fillId="0" borderId="0" xfId="1514" applyAlignment="1">
      <alignment horizontal="left" wrapText="1"/>
      <protection/>
    </xf>
    <xf numFmtId="0" fontId="5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98" fontId="14" fillId="0" borderId="9" xfId="0" applyNumberFormat="1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198" fontId="0" fillId="0" borderId="0" xfId="0" applyNumberFormat="1" applyAlignment="1">
      <alignment vertical="center"/>
    </xf>
  </cellXfs>
  <cellStyles count="274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2 2" xfId="17"/>
    <cellStyle name="?鹎%U龡&amp;H齲_x0001_C铣_x0014__x0007__x0001__x0001_ 2 2 10" xfId="18"/>
    <cellStyle name="?鹎%U龡&amp;H齲_x0001_C铣_x0014__x0007__x0001__x0001_ 2 2 11" xfId="19"/>
    <cellStyle name="?鹎%U龡&amp;H齲_x0001_C铣_x0014__x0007__x0001__x0001_ 2 2 2" xfId="20"/>
    <cellStyle name="?鹎%U龡&amp;H齲_x0001_C铣_x0014__x0007__x0001__x0001_ 2 2 2 2" xfId="21"/>
    <cellStyle name="?鹎%U龡&amp;H齲_x0001_C铣_x0014__x0007__x0001__x0001_ 2 2 2 2 2" xfId="22"/>
    <cellStyle name="?鹎%U龡&amp;H齲_x0001_C铣_x0014__x0007__x0001__x0001_ 2 2 2 2 2 2" xfId="23"/>
    <cellStyle name="?鹎%U龡&amp;H齲_x0001_C铣_x0014__x0007__x0001__x0001_ 2 2 2 2 2 3" xfId="24"/>
    <cellStyle name="?鹎%U龡&amp;H齲_x0001_C铣_x0014__x0007__x0001__x0001_ 2 2 2 2 2 4" xfId="25"/>
    <cellStyle name="?鹎%U龡&amp;H齲_x0001_C铣_x0014__x0007__x0001__x0001_ 2 2 2 2 2_（昕）2015年度福建省财政决算公开数据表（发布版）" xfId="26"/>
    <cellStyle name="?鹎%U龡&amp;H齲_x0001_C铣_x0014__x0007__x0001__x0001_ 2 2 2 2 3" xfId="27"/>
    <cellStyle name="?鹎%U龡&amp;H齲_x0001_C铣_x0014__x0007__x0001__x0001_ 2 2 2 2 3 2" xfId="28"/>
    <cellStyle name="?鹎%U龡&amp;H齲_x0001_C铣_x0014__x0007__x0001__x0001_ 2 2 2 2 3 3" xfId="29"/>
    <cellStyle name="?鹎%U龡&amp;H齲_x0001_C铣_x0014__x0007__x0001__x0001_ 2 2 2 2 3_（昕）2015年度福建省财政决算公开数据表（发布版）" xfId="30"/>
    <cellStyle name="?鹎%U龡&amp;H齲_x0001_C铣_x0014__x0007__x0001__x0001_ 2 2 2 2 4" xfId="31"/>
    <cellStyle name="?鹎%U龡&amp;H齲_x0001_C铣_x0014__x0007__x0001__x0001_ 2 2 2 2 4 2" xfId="32"/>
    <cellStyle name="?鹎%U龡&amp;H齲_x0001_C铣_x0014__x0007__x0001__x0001_ 2 2 2 2 4 3" xfId="33"/>
    <cellStyle name="?鹎%U龡&amp;H齲_x0001_C铣_x0014__x0007__x0001__x0001_ 2 2 2 2 4 4" xfId="34"/>
    <cellStyle name="?鹎%U龡&amp;H齲_x0001_C铣_x0014__x0007__x0001__x0001_ 2 2 2 2 4_（昕）2015年度福建省财政决算公开数据表（发布版）" xfId="35"/>
    <cellStyle name="?鹎%U龡&amp;H齲_x0001_C铣_x0014__x0007__x0001__x0001_ 2 2 2 2 5" xfId="36"/>
    <cellStyle name="?鹎%U龡&amp;H齲_x0001_C铣_x0014__x0007__x0001__x0001_ 2 2 2 2 6" xfId="37"/>
    <cellStyle name="?鹎%U龡&amp;H齲_x0001_C铣_x0014__x0007__x0001__x0001_ 2 2 2 2 7" xfId="38"/>
    <cellStyle name="?鹎%U龡&amp;H齲_x0001_C铣_x0014__x0007__x0001__x0001_ 2 2 2 2_（昕）2015年度福建省财政决算公开数据表（发布版）" xfId="39"/>
    <cellStyle name="?鹎%U龡&amp;H齲_x0001_C铣_x0014__x0007__x0001__x0001_ 2 2 2 3" xfId="40"/>
    <cellStyle name="?鹎%U龡&amp;H齲_x0001_C铣_x0014__x0007__x0001__x0001_ 2 2 2 3 2" xfId="41"/>
    <cellStyle name="?鹎%U龡&amp;H齲_x0001_C铣_x0014__x0007__x0001__x0001_ 2 2 2 3 3" xfId="42"/>
    <cellStyle name="?鹎%U龡&amp;H齲_x0001_C铣_x0014__x0007__x0001__x0001_ 2 2 2 3 4" xfId="43"/>
    <cellStyle name="?鹎%U龡&amp;H齲_x0001_C铣_x0014__x0007__x0001__x0001_ 2 2 2 3_（昕）2015年度福建省财政决算公开数据表（发布版）" xfId="44"/>
    <cellStyle name="?鹎%U龡&amp;H齲_x0001_C铣_x0014__x0007__x0001__x0001_ 2 2 2 4" xfId="45"/>
    <cellStyle name="?鹎%U龡&amp;H齲_x0001_C铣_x0014__x0007__x0001__x0001_ 2 2 2 4 2" xfId="46"/>
    <cellStyle name="?鹎%U龡&amp;H齲_x0001_C铣_x0014__x0007__x0001__x0001_ 2 2 2 4 3" xfId="47"/>
    <cellStyle name="?鹎%U龡&amp;H齲_x0001_C铣_x0014__x0007__x0001__x0001_ 2 2 2 4 4" xfId="48"/>
    <cellStyle name="?鹎%U龡&amp;H齲_x0001_C铣_x0014__x0007__x0001__x0001_ 2 2 2 4_（昕）2015年度福建省财政决算公开数据表（发布版）" xfId="49"/>
    <cellStyle name="?鹎%U龡&amp;H齲_x0001_C铣_x0014__x0007__x0001__x0001_ 2 2 2 5" xfId="50"/>
    <cellStyle name="?鹎%U龡&amp;H齲_x0001_C铣_x0014__x0007__x0001__x0001_ 2 2 2 5 2" xfId="51"/>
    <cellStyle name="?鹎%U龡&amp;H齲_x0001_C铣_x0014__x0007__x0001__x0001_ 2 2 2 5 3" xfId="52"/>
    <cellStyle name="?鹎%U龡&amp;H齲_x0001_C铣_x0014__x0007__x0001__x0001_ 2 2 2 5_（昕）2015年度福建省财政决算公开数据表（发布版）" xfId="53"/>
    <cellStyle name="?鹎%U龡&amp;H齲_x0001_C铣_x0014__x0007__x0001__x0001_ 2 2 2 6" xfId="54"/>
    <cellStyle name="?鹎%U龡&amp;H齲_x0001_C铣_x0014__x0007__x0001__x0001_ 2 2 2 6 2" xfId="55"/>
    <cellStyle name="?鹎%U龡&amp;H齲_x0001_C铣_x0014__x0007__x0001__x0001_ 2 2 2 6 3" xfId="56"/>
    <cellStyle name="?鹎%U龡&amp;H齲_x0001_C铣_x0014__x0007__x0001__x0001_ 2 2 2 6 4" xfId="57"/>
    <cellStyle name="?鹎%U龡&amp;H齲_x0001_C铣_x0014__x0007__x0001__x0001_ 2 2 2 6_（昕）2015年度福建省财政决算公开数据表（发布版）" xfId="58"/>
    <cellStyle name="?鹎%U龡&amp;H齲_x0001_C铣_x0014__x0007__x0001__x0001_ 2 2 2 7" xfId="59"/>
    <cellStyle name="?鹎%U龡&amp;H齲_x0001_C铣_x0014__x0007__x0001__x0001_ 2 2 2 8" xfId="60"/>
    <cellStyle name="?鹎%U龡&amp;H齲_x0001_C铣_x0014__x0007__x0001__x0001_ 2 2 2 9" xfId="61"/>
    <cellStyle name="?鹎%U龡&amp;H齲_x0001_C铣_x0014__x0007__x0001__x0001_ 2 2 2_（昕）2015年度福建省财政决算公开数据表（发布版）" xfId="62"/>
    <cellStyle name="?鹎%U龡&amp;H齲_x0001_C铣_x0014__x0007__x0001__x0001_ 2 2 3" xfId="63"/>
    <cellStyle name="?鹎%U龡&amp;H齲_x0001_C铣_x0014__x0007__x0001__x0001_ 2 2 3 2" xfId="64"/>
    <cellStyle name="?鹎%U龡&amp;H齲_x0001_C铣_x0014__x0007__x0001__x0001_ 2 2 3 2 2" xfId="65"/>
    <cellStyle name="?鹎%U龡&amp;H齲_x0001_C铣_x0014__x0007__x0001__x0001_ 2 2 3 2 3" xfId="66"/>
    <cellStyle name="?鹎%U龡&amp;H齲_x0001_C铣_x0014__x0007__x0001__x0001_ 2 2 3 2 4" xfId="67"/>
    <cellStyle name="?鹎%U龡&amp;H齲_x0001_C铣_x0014__x0007__x0001__x0001_ 2 2 3 2_（昕）2015年度福建省财政决算公开数据表（发布版）" xfId="68"/>
    <cellStyle name="?鹎%U龡&amp;H齲_x0001_C铣_x0014__x0007__x0001__x0001_ 2 2 3 3" xfId="69"/>
    <cellStyle name="?鹎%U龡&amp;H齲_x0001_C铣_x0014__x0007__x0001__x0001_ 2 2 3 3 2" xfId="70"/>
    <cellStyle name="?鹎%U龡&amp;H齲_x0001_C铣_x0014__x0007__x0001__x0001_ 2 2 3 3 3" xfId="71"/>
    <cellStyle name="?鹎%U龡&amp;H齲_x0001_C铣_x0014__x0007__x0001__x0001_ 2 2 3 3_（昕）2015年度福建省财政决算公开数据表（发布版）" xfId="72"/>
    <cellStyle name="?鹎%U龡&amp;H齲_x0001_C铣_x0014__x0007__x0001__x0001_ 2 2 3 4" xfId="73"/>
    <cellStyle name="?鹎%U龡&amp;H齲_x0001_C铣_x0014__x0007__x0001__x0001_ 2 2 3 4 2" xfId="74"/>
    <cellStyle name="?鹎%U龡&amp;H齲_x0001_C铣_x0014__x0007__x0001__x0001_ 2 2 3 4 3" xfId="75"/>
    <cellStyle name="?鹎%U龡&amp;H齲_x0001_C铣_x0014__x0007__x0001__x0001_ 2 2 3 4 4" xfId="76"/>
    <cellStyle name="?鹎%U龡&amp;H齲_x0001_C铣_x0014__x0007__x0001__x0001_ 2 2 3 4_（昕）2015年度福建省财政决算公开数据表（发布版）" xfId="77"/>
    <cellStyle name="?鹎%U龡&amp;H齲_x0001_C铣_x0014__x0007__x0001__x0001_ 2 2 3 5" xfId="78"/>
    <cellStyle name="?鹎%U龡&amp;H齲_x0001_C铣_x0014__x0007__x0001__x0001_ 2 2 3 6" xfId="79"/>
    <cellStyle name="?鹎%U龡&amp;H齲_x0001_C铣_x0014__x0007__x0001__x0001_ 2 2 3 7" xfId="80"/>
    <cellStyle name="?鹎%U龡&amp;H齲_x0001_C铣_x0014__x0007__x0001__x0001_ 2 2 3_（昕）2015年度福建省财政决算公开数据表（发布版）" xfId="81"/>
    <cellStyle name="?鹎%U龡&amp;H齲_x0001_C铣_x0014__x0007__x0001__x0001_ 2 2 4" xfId="82"/>
    <cellStyle name="?鹎%U龡&amp;H齲_x0001_C铣_x0014__x0007__x0001__x0001_ 2 2 4 2" xfId="83"/>
    <cellStyle name="?鹎%U龡&amp;H齲_x0001_C铣_x0014__x0007__x0001__x0001_ 2 2 4 3" xfId="84"/>
    <cellStyle name="?鹎%U龡&amp;H齲_x0001_C铣_x0014__x0007__x0001__x0001_ 2 2 4 4" xfId="85"/>
    <cellStyle name="?鹎%U龡&amp;H齲_x0001_C铣_x0014__x0007__x0001__x0001_ 2 2 4_（昕）2015年度福建省财政决算公开数据表（发布版）" xfId="86"/>
    <cellStyle name="?鹎%U龡&amp;H齲_x0001_C铣_x0014__x0007__x0001__x0001_ 2 2 5" xfId="87"/>
    <cellStyle name="?鹎%U龡&amp;H齲_x0001_C铣_x0014__x0007__x0001__x0001_ 2 2 5 2" xfId="88"/>
    <cellStyle name="?鹎%U龡&amp;H齲_x0001_C铣_x0014__x0007__x0001__x0001_ 2 2 5 3" xfId="89"/>
    <cellStyle name="?鹎%U龡&amp;H齲_x0001_C铣_x0014__x0007__x0001__x0001_ 2 2 5 4" xfId="90"/>
    <cellStyle name="?鹎%U龡&amp;H齲_x0001_C铣_x0014__x0007__x0001__x0001_ 2 2 5_（昕）2015年度福建省财政决算公开数据表（发布版）" xfId="91"/>
    <cellStyle name="?鹎%U龡&amp;H齲_x0001_C铣_x0014__x0007__x0001__x0001_ 2 2 6" xfId="92"/>
    <cellStyle name="?鹎%U龡&amp;H齲_x0001_C铣_x0014__x0007__x0001__x0001_ 2 2 6 2" xfId="93"/>
    <cellStyle name="?鹎%U龡&amp;H齲_x0001_C铣_x0014__x0007__x0001__x0001_ 2 2 6 3" xfId="94"/>
    <cellStyle name="?鹎%U龡&amp;H齲_x0001_C铣_x0014__x0007__x0001__x0001_ 2 2 6_（昕）2015年度福建省财政决算公开数据表（发布版）" xfId="95"/>
    <cellStyle name="?鹎%U龡&amp;H齲_x0001_C铣_x0014__x0007__x0001__x0001_ 2 2 7" xfId="96"/>
    <cellStyle name="?鹎%U龡&amp;H齲_x0001_C铣_x0014__x0007__x0001__x0001_ 2 2 7 2" xfId="97"/>
    <cellStyle name="?鹎%U龡&amp;H齲_x0001_C铣_x0014__x0007__x0001__x0001_ 2 2 7 3" xfId="98"/>
    <cellStyle name="?鹎%U龡&amp;H齲_x0001_C铣_x0014__x0007__x0001__x0001_ 2 2 7 4" xfId="99"/>
    <cellStyle name="?鹎%U龡&amp;H齲_x0001_C铣_x0014__x0007__x0001__x0001_ 2 2 7_（昕）2015年度福建省财政决算公开数据表（发布版）" xfId="100"/>
    <cellStyle name="?鹎%U龡&amp;H齲_x0001_C铣_x0014__x0007__x0001__x0001_ 2 2 8" xfId="101"/>
    <cellStyle name="?鹎%U龡&amp;H齲_x0001_C铣_x0014__x0007__x0001__x0001_ 2 2 9" xfId="102"/>
    <cellStyle name="?鹎%U龡&amp;H齲_x0001_C铣_x0014__x0007__x0001__x0001_ 2 2_（昕）2015年度福建省财政决算公开数据表（发布版）" xfId="103"/>
    <cellStyle name="?鹎%U龡&amp;H齲_x0001_C铣_x0014__x0007__x0001__x0001_ 2 3" xfId="104"/>
    <cellStyle name="?鹎%U龡&amp;H齲_x0001_C铣_x0014__x0007__x0001__x0001_ 2 3 2" xfId="105"/>
    <cellStyle name="?鹎%U龡&amp;H齲_x0001_C铣_x0014__x0007__x0001__x0001_ 2 3 2 2" xfId="106"/>
    <cellStyle name="?鹎%U龡&amp;H齲_x0001_C铣_x0014__x0007__x0001__x0001_ 2 3 2 2 2" xfId="107"/>
    <cellStyle name="?鹎%U龡&amp;H齲_x0001_C铣_x0014__x0007__x0001__x0001_ 2 3 2 2 3" xfId="108"/>
    <cellStyle name="?鹎%U龡&amp;H齲_x0001_C铣_x0014__x0007__x0001__x0001_ 2 3 2 2 4" xfId="109"/>
    <cellStyle name="?鹎%U龡&amp;H齲_x0001_C铣_x0014__x0007__x0001__x0001_ 2 3 2 2_（昕）2015年度福建省财政决算公开数据表（发布版）" xfId="110"/>
    <cellStyle name="?鹎%U龡&amp;H齲_x0001_C铣_x0014__x0007__x0001__x0001_ 2 3 2 3" xfId="111"/>
    <cellStyle name="?鹎%U龡&amp;H齲_x0001_C铣_x0014__x0007__x0001__x0001_ 2 3 2 3 2" xfId="112"/>
    <cellStyle name="?鹎%U龡&amp;H齲_x0001_C铣_x0014__x0007__x0001__x0001_ 2 3 2 3 3" xfId="113"/>
    <cellStyle name="?鹎%U龡&amp;H齲_x0001_C铣_x0014__x0007__x0001__x0001_ 2 3 2 3_（昕）2015年度福建省财政决算公开数据表（发布版）" xfId="114"/>
    <cellStyle name="?鹎%U龡&amp;H齲_x0001_C铣_x0014__x0007__x0001__x0001_ 2 3 2 4" xfId="115"/>
    <cellStyle name="?鹎%U龡&amp;H齲_x0001_C铣_x0014__x0007__x0001__x0001_ 2 3 2 4 2" xfId="116"/>
    <cellStyle name="?鹎%U龡&amp;H齲_x0001_C铣_x0014__x0007__x0001__x0001_ 2 3 2 4 3" xfId="117"/>
    <cellStyle name="?鹎%U龡&amp;H齲_x0001_C铣_x0014__x0007__x0001__x0001_ 2 3 2 4 4" xfId="118"/>
    <cellStyle name="?鹎%U龡&amp;H齲_x0001_C铣_x0014__x0007__x0001__x0001_ 2 3 2 4_（昕）2015年度福建省财政决算公开数据表（发布版）" xfId="119"/>
    <cellStyle name="?鹎%U龡&amp;H齲_x0001_C铣_x0014__x0007__x0001__x0001_ 2 3 2 5" xfId="120"/>
    <cellStyle name="?鹎%U龡&amp;H齲_x0001_C铣_x0014__x0007__x0001__x0001_ 2 3 2 6" xfId="121"/>
    <cellStyle name="?鹎%U龡&amp;H齲_x0001_C铣_x0014__x0007__x0001__x0001_ 2 3 2 7" xfId="122"/>
    <cellStyle name="?鹎%U龡&amp;H齲_x0001_C铣_x0014__x0007__x0001__x0001_ 2 3 2_（昕）2015年度福建省财政决算公开数据表（发布版）" xfId="123"/>
    <cellStyle name="?鹎%U龡&amp;H齲_x0001_C铣_x0014__x0007__x0001__x0001_ 2 3 3" xfId="124"/>
    <cellStyle name="?鹎%U龡&amp;H齲_x0001_C铣_x0014__x0007__x0001__x0001_ 2 3 3 2" xfId="125"/>
    <cellStyle name="?鹎%U龡&amp;H齲_x0001_C铣_x0014__x0007__x0001__x0001_ 2 3 3 3" xfId="126"/>
    <cellStyle name="?鹎%U龡&amp;H齲_x0001_C铣_x0014__x0007__x0001__x0001_ 2 3 3 4" xfId="127"/>
    <cellStyle name="?鹎%U龡&amp;H齲_x0001_C铣_x0014__x0007__x0001__x0001_ 2 3 3_（昕）2015年度福建省财政决算公开数据表（发布版）" xfId="128"/>
    <cellStyle name="?鹎%U龡&amp;H齲_x0001_C铣_x0014__x0007__x0001__x0001_ 2 3 4" xfId="129"/>
    <cellStyle name="?鹎%U龡&amp;H齲_x0001_C铣_x0014__x0007__x0001__x0001_ 2 3 4 2" xfId="130"/>
    <cellStyle name="?鹎%U龡&amp;H齲_x0001_C铣_x0014__x0007__x0001__x0001_ 2 3 4 3" xfId="131"/>
    <cellStyle name="?鹎%U龡&amp;H齲_x0001_C铣_x0014__x0007__x0001__x0001_ 2 3 4 4" xfId="132"/>
    <cellStyle name="?鹎%U龡&amp;H齲_x0001_C铣_x0014__x0007__x0001__x0001_ 2 3 4_（昕）2015年度福建省财政决算公开数据表（发布版）" xfId="133"/>
    <cellStyle name="?鹎%U龡&amp;H齲_x0001_C铣_x0014__x0007__x0001__x0001_ 2 3 5" xfId="134"/>
    <cellStyle name="?鹎%U龡&amp;H齲_x0001_C铣_x0014__x0007__x0001__x0001_ 2 3 5 2" xfId="135"/>
    <cellStyle name="?鹎%U龡&amp;H齲_x0001_C铣_x0014__x0007__x0001__x0001_ 2 3 5 3" xfId="136"/>
    <cellStyle name="?鹎%U龡&amp;H齲_x0001_C铣_x0014__x0007__x0001__x0001_ 2 3 5_（昕）2015年度福建省财政决算公开数据表（发布版）" xfId="137"/>
    <cellStyle name="?鹎%U龡&amp;H齲_x0001_C铣_x0014__x0007__x0001__x0001_ 2 3 6" xfId="138"/>
    <cellStyle name="?鹎%U龡&amp;H齲_x0001_C铣_x0014__x0007__x0001__x0001_ 2 3 6 2" xfId="139"/>
    <cellStyle name="?鹎%U龡&amp;H齲_x0001_C铣_x0014__x0007__x0001__x0001_ 2 3 6 3" xfId="140"/>
    <cellStyle name="?鹎%U龡&amp;H齲_x0001_C铣_x0014__x0007__x0001__x0001_ 2 3 6 4" xfId="141"/>
    <cellStyle name="?鹎%U龡&amp;H齲_x0001_C铣_x0014__x0007__x0001__x0001_ 2 3 6_（昕）2015年度福建省财政决算公开数据表（发布版）" xfId="142"/>
    <cellStyle name="?鹎%U龡&amp;H齲_x0001_C铣_x0014__x0007__x0001__x0001_ 2 3 7" xfId="143"/>
    <cellStyle name="?鹎%U龡&amp;H齲_x0001_C铣_x0014__x0007__x0001__x0001_ 2 3 8" xfId="144"/>
    <cellStyle name="?鹎%U龡&amp;H齲_x0001_C铣_x0014__x0007__x0001__x0001_ 2 3 9" xfId="145"/>
    <cellStyle name="?鹎%U龡&amp;H齲_x0001_C铣_x0014__x0007__x0001__x0001_ 2 3_（昕）2015年度福建省财政决算公开数据表（发布版）" xfId="146"/>
    <cellStyle name="?鹎%U龡&amp;H齲_x0001_C铣_x0014__x0007__x0001__x0001_ 2 4" xfId="147"/>
    <cellStyle name="?鹎%U龡&amp;H齲_x0001_C铣_x0014__x0007__x0001__x0001_ 2 4 2" xfId="148"/>
    <cellStyle name="?鹎%U龡&amp;H齲_x0001_C铣_x0014__x0007__x0001__x0001_ 2 4 2 2" xfId="149"/>
    <cellStyle name="?鹎%U龡&amp;H齲_x0001_C铣_x0014__x0007__x0001__x0001_ 2 4 2 2 2" xfId="150"/>
    <cellStyle name="?鹎%U龡&amp;H齲_x0001_C铣_x0014__x0007__x0001__x0001_ 2 4 2 2 3" xfId="151"/>
    <cellStyle name="?鹎%U龡&amp;H齲_x0001_C铣_x0014__x0007__x0001__x0001_ 2 4 2 2 4" xfId="152"/>
    <cellStyle name="?鹎%U龡&amp;H齲_x0001_C铣_x0014__x0007__x0001__x0001_ 2 4 2 2_（昕）2015年度福建省财政决算公开数据表（发布版）" xfId="153"/>
    <cellStyle name="?鹎%U龡&amp;H齲_x0001_C铣_x0014__x0007__x0001__x0001_ 2 4 2 3" xfId="154"/>
    <cellStyle name="?鹎%U龡&amp;H齲_x0001_C铣_x0014__x0007__x0001__x0001_ 2 4 2 3 2" xfId="155"/>
    <cellStyle name="?鹎%U龡&amp;H齲_x0001_C铣_x0014__x0007__x0001__x0001_ 2 4 2 3 3" xfId="156"/>
    <cellStyle name="?鹎%U龡&amp;H齲_x0001_C铣_x0014__x0007__x0001__x0001_ 2 4 2 3_（昕）2015年度福建省财政决算公开数据表（发布版）" xfId="157"/>
    <cellStyle name="?鹎%U龡&amp;H齲_x0001_C铣_x0014__x0007__x0001__x0001_ 2 4 2 4" xfId="158"/>
    <cellStyle name="?鹎%U龡&amp;H齲_x0001_C铣_x0014__x0007__x0001__x0001_ 2 4 2 4 2" xfId="159"/>
    <cellStyle name="?鹎%U龡&amp;H齲_x0001_C铣_x0014__x0007__x0001__x0001_ 2 4 2 4 3" xfId="160"/>
    <cellStyle name="?鹎%U龡&amp;H齲_x0001_C铣_x0014__x0007__x0001__x0001_ 2 4 2 4 4" xfId="161"/>
    <cellStyle name="?鹎%U龡&amp;H齲_x0001_C铣_x0014__x0007__x0001__x0001_ 2 4 2 4_（昕）2015年度福建省财政决算公开数据表（发布版）" xfId="162"/>
    <cellStyle name="?鹎%U龡&amp;H齲_x0001_C铣_x0014__x0007__x0001__x0001_ 2 4 2 5" xfId="163"/>
    <cellStyle name="?鹎%U龡&amp;H齲_x0001_C铣_x0014__x0007__x0001__x0001_ 2 4 2 6" xfId="164"/>
    <cellStyle name="?鹎%U龡&amp;H齲_x0001_C铣_x0014__x0007__x0001__x0001_ 2 4 2 7" xfId="165"/>
    <cellStyle name="?鹎%U龡&amp;H齲_x0001_C铣_x0014__x0007__x0001__x0001_ 2 4 2_（昕）2015年度福建省财政决算公开数据表（发布版）" xfId="166"/>
    <cellStyle name="?鹎%U龡&amp;H齲_x0001_C铣_x0014__x0007__x0001__x0001_ 2 4 3" xfId="167"/>
    <cellStyle name="?鹎%U龡&amp;H齲_x0001_C铣_x0014__x0007__x0001__x0001_ 2 4 3 2" xfId="168"/>
    <cellStyle name="?鹎%U龡&amp;H齲_x0001_C铣_x0014__x0007__x0001__x0001_ 2 4 3 3" xfId="169"/>
    <cellStyle name="?鹎%U龡&amp;H齲_x0001_C铣_x0014__x0007__x0001__x0001_ 2 4 3 4" xfId="170"/>
    <cellStyle name="?鹎%U龡&amp;H齲_x0001_C铣_x0014__x0007__x0001__x0001_ 2 4 3_（昕）2015年度福建省财政决算公开数据表（发布版）" xfId="171"/>
    <cellStyle name="?鹎%U龡&amp;H齲_x0001_C铣_x0014__x0007__x0001__x0001_ 2 4 4" xfId="172"/>
    <cellStyle name="?鹎%U龡&amp;H齲_x0001_C铣_x0014__x0007__x0001__x0001_ 2 4 4 2" xfId="173"/>
    <cellStyle name="?鹎%U龡&amp;H齲_x0001_C铣_x0014__x0007__x0001__x0001_ 2 4 4 3" xfId="174"/>
    <cellStyle name="?鹎%U龡&amp;H齲_x0001_C铣_x0014__x0007__x0001__x0001_ 2 4 4 4" xfId="175"/>
    <cellStyle name="?鹎%U龡&amp;H齲_x0001_C铣_x0014__x0007__x0001__x0001_ 2 4 4_（昕）2015年度福建省财政决算公开数据表（发布版）" xfId="176"/>
    <cellStyle name="?鹎%U龡&amp;H齲_x0001_C铣_x0014__x0007__x0001__x0001_ 2 4 5" xfId="177"/>
    <cellStyle name="?鹎%U龡&amp;H齲_x0001_C铣_x0014__x0007__x0001__x0001_ 2 4 5 2" xfId="178"/>
    <cellStyle name="?鹎%U龡&amp;H齲_x0001_C铣_x0014__x0007__x0001__x0001_ 2 4 5 3" xfId="179"/>
    <cellStyle name="?鹎%U龡&amp;H齲_x0001_C铣_x0014__x0007__x0001__x0001_ 2 4 5_（昕）2015年度福建省财政决算公开数据表（发布版）" xfId="180"/>
    <cellStyle name="?鹎%U龡&amp;H齲_x0001_C铣_x0014__x0007__x0001__x0001_ 2 4 6" xfId="181"/>
    <cellStyle name="?鹎%U龡&amp;H齲_x0001_C铣_x0014__x0007__x0001__x0001_ 2 4 6 2" xfId="182"/>
    <cellStyle name="?鹎%U龡&amp;H齲_x0001_C铣_x0014__x0007__x0001__x0001_ 2 4 6 3" xfId="183"/>
    <cellStyle name="?鹎%U龡&amp;H齲_x0001_C铣_x0014__x0007__x0001__x0001_ 2 4 6 4" xfId="184"/>
    <cellStyle name="?鹎%U龡&amp;H齲_x0001_C铣_x0014__x0007__x0001__x0001_ 2 4 6_（昕）2015年度福建省财政决算公开数据表（发布版）" xfId="185"/>
    <cellStyle name="?鹎%U龡&amp;H齲_x0001_C铣_x0014__x0007__x0001__x0001_ 2 4 7" xfId="186"/>
    <cellStyle name="?鹎%U龡&amp;H齲_x0001_C铣_x0014__x0007__x0001__x0001_ 2 4 8" xfId="187"/>
    <cellStyle name="?鹎%U龡&amp;H齲_x0001_C铣_x0014__x0007__x0001__x0001_ 2 4 9" xfId="188"/>
    <cellStyle name="?鹎%U龡&amp;H齲_x0001_C铣_x0014__x0007__x0001__x0001_ 2 4_（昕）2015年度福建省财政决算公开数据表（发布版）" xfId="189"/>
    <cellStyle name="?鹎%U龡&amp;H齲_x0001_C铣_x0014__x0007__x0001__x0001_ 2 5" xfId="190"/>
    <cellStyle name="?鹎%U龡&amp;H齲_x0001_C铣_x0014__x0007__x0001__x0001_ 2 5 2" xfId="191"/>
    <cellStyle name="?鹎%U龡&amp;H齲_x0001_C铣_x0014__x0007__x0001__x0001_ 2 5 3" xfId="192"/>
    <cellStyle name="?鹎%U龡&amp;H齲_x0001_C铣_x0014__x0007__x0001__x0001_ 2 5_（昕）2015年度福建省财政决算公开数据表（发布版）" xfId="193"/>
    <cellStyle name="?鹎%U龡&amp;H齲_x0001_C铣_x0014__x0007__x0001__x0001_ 2 6" xfId="194"/>
    <cellStyle name="?鹎%U龡&amp;H齲_x0001_C铣_x0014__x0007__x0001__x0001_ 2 7" xfId="195"/>
    <cellStyle name="?鹎%U龡&amp;H齲_x0001_C铣_x0014__x0007__x0001__x0001_ 3" xfId="196"/>
    <cellStyle name="?鹎%U龡&amp;H齲_x0001_C铣_x0014__x0007__x0001__x0001_ 3 2" xfId="197"/>
    <cellStyle name="?鹎%U龡&amp;H齲_x0001_C铣_x0014__x0007__x0001__x0001_ 3 2 10" xfId="198"/>
    <cellStyle name="?鹎%U龡&amp;H齲_x0001_C铣_x0014__x0007__x0001__x0001_ 3 2 2" xfId="199"/>
    <cellStyle name="?鹎%U龡&amp;H齲_x0001_C铣_x0014__x0007__x0001__x0001_ 3 2 2 2" xfId="200"/>
    <cellStyle name="?鹎%U龡&amp;H齲_x0001_C铣_x0014__x0007__x0001__x0001_ 3 2 2 2 2" xfId="201"/>
    <cellStyle name="?鹎%U龡&amp;H齲_x0001_C铣_x0014__x0007__x0001__x0001_ 3 2 2 2 2 2" xfId="202"/>
    <cellStyle name="?鹎%U龡&amp;H齲_x0001_C铣_x0014__x0007__x0001__x0001_ 3 2 2 2 2 3" xfId="203"/>
    <cellStyle name="?鹎%U龡&amp;H齲_x0001_C铣_x0014__x0007__x0001__x0001_ 3 2 2 2 2 4" xfId="204"/>
    <cellStyle name="?鹎%U龡&amp;H齲_x0001_C铣_x0014__x0007__x0001__x0001_ 3 2 2 2 2_（昕）2015年度福建省财政决算公开数据表（发布版）" xfId="205"/>
    <cellStyle name="?鹎%U龡&amp;H齲_x0001_C铣_x0014__x0007__x0001__x0001_ 3 2 2 2 3" xfId="206"/>
    <cellStyle name="?鹎%U龡&amp;H齲_x0001_C铣_x0014__x0007__x0001__x0001_ 3 2 2 2 3 2" xfId="207"/>
    <cellStyle name="?鹎%U龡&amp;H齲_x0001_C铣_x0014__x0007__x0001__x0001_ 3 2 2 2 3 3" xfId="208"/>
    <cellStyle name="?鹎%U龡&amp;H齲_x0001_C铣_x0014__x0007__x0001__x0001_ 3 2 2 2 3_（昕）2015年度福建省财政决算公开数据表（发布版）" xfId="209"/>
    <cellStyle name="?鹎%U龡&amp;H齲_x0001_C铣_x0014__x0007__x0001__x0001_ 3 2 2 2 4" xfId="210"/>
    <cellStyle name="?鹎%U龡&amp;H齲_x0001_C铣_x0014__x0007__x0001__x0001_ 3 2 2 2 4 2" xfId="211"/>
    <cellStyle name="?鹎%U龡&amp;H齲_x0001_C铣_x0014__x0007__x0001__x0001_ 3 2 2 2 4 3" xfId="212"/>
    <cellStyle name="?鹎%U龡&amp;H齲_x0001_C铣_x0014__x0007__x0001__x0001_ 3 2 2 2 4 4" xfId="213"/>
    <cellStyle name="?鹎%U龡&amp;H齲_x0001_C铣_x0014__x0007__x0001__x0001_ 3 2 2 2 4_（昕）2015年度福建省财政决算公开数据表（发布版）" xfId="214"/>
    <cellStyle name="?鹎%U龡&amp;H齲_x0001_C铣_x0014__x0007__x0001__x0001_ 3 2 2 2 5" xfId="215"/>
    <cellStyle name="?鹎%U龡&amp;H齲_x0001_C铣_x0014__x0007__x0001__x0001_ 3 2 2 2 6" xfId="216"/>
    <cellStyle name="?鹎%U龡&amp;H齲_x0001_C铣_x0014__x0007__x0001__x0001_ 3 2 2 2 7" xfId="217"/>
    <cellStyle name="?鹎%U龡&amp;H齲_x0001_C铣_x0014__x0007__x0001__x0001_ 3 2 2 2_（昕）2015年度福建省财政决算公开数据表（发布版）" xfId="218"/>
    <cellStyle name="?鹎%U龡&amp;H齲_x0001_C铣_x0014__x0007__x0001__x0001_ 3 2 2 3" xfId="219"/>
    <cellStyle name="?鹎%U龡&amp;H齲_x0001_C铣_x0014__x0007__x0001__x0001_ 3 2 2 3 2" xfId="220"/>
    <cellStyle name="?鹎%U龡&amp;H齲_x0001_C铣_x0014__x0007__x0001__x0001_ 3 2 2 3 3" xfId="221"/>
    <cellStyle name="?鹎%U龡&amp;H齲_x0001_C铣_x0014__x0007__x0001__x0001_ 3 2 2 3 4" xfId="222"/>
    <cellStyle name="?鹎%U龡&amp;H齲_x0001_C铣_x0014__x0007__x0001__x0001_ 3 2 2 3_（昕）2015年度福建省财政决算公开数据表（发布版）" xfId="223"/>
    <cellStyle name="?鹎%U龡&amp;H齲_x0001_C铣_x0014__x0007__x0001__x0001_ 3 2 2 4" xfId="224"/>
    <cellStyle name="?鹎%U龡&amp;H齲_x0001_C铣_x0014__x0007__x0001__x0001_ 3 2 2 4 2" xfId="225"/>
    <cellStyle name="?鹎%U龡&amp;H齲_x0001_C铣_x0014__x0007__x0001__x0001_ 3 2 2 4 3" xfId="226"/>
    <cellStyle name="?鹎%U龡&amp;H齲_x0001_C铣_x0014__x0007__x0001__x0001_ 3 2 2 4 4" xfId="227"/>
    <cellStyle name="?鹎%U龡&amp;H齲_x0001_C铣_x0014__x0007__x0001__x0001_ 3 2 2 4_（昕）2015年度福建省财政决算公开数据表（发布版）" xfId="228"/>
    <cellStyle name="?鹎%U龡&amp;H齲_x0001_C铣_x0014__x0007__x0001__x0001_ 3 2 2 5" xfId="229"/>
    <cellStyle name="?鹎%U龡&amp;H齲_x0001_C铣_x0014__x0007__x0001__x0001_ 3 2 2 5 2" xfId="230"/>
    <cellStyle name="?鹎%U龡&amp;H齲_x0001_C铣_x0014__x0007__x0001__x0001_ 3 2 2 5 3" xfId="231"/>
    <cellStyle name="?鹎%U龡&amp;H齲_x0001_C铣_x0014__x0007__x0001__x0001_ 3 2 2 5_（昕）2015年度福建省财政决算公开数据表（发布版）" xfId="232"/>
    <cellStyle name="?鹎%U龡&amp;H齲_x0001_C铣_x0014__x0007__x0001__x0001_ 3 2 2 6" xfId="233"/>
    <cellStyle name="?鹎%U龡&amp;H齲_x0001_C铣_x0014__x0007__x0001__x0001_ 3 2 2 6 2" xfId="234"/>
    <cellStyle name="?鹎%U龡&amp;H齲_x0001_C铣_x0014__x0007__x0001__x0001_ 3 2 2 6 3" xfId="235"/>
    <cellStyle name="?鹎%U龡&amp;H齲_x0001_C铣_x0014__x0007__x0001__x0001_ 3 2 2 6 4" xfId="236"/>
    <cellStyle name="?鹎%U龡&amp;H齲_x0001_C铣_x0014__x0007__x0001__x0001_ 3 2 2 6_（昕）2015年度福建省财政决算公开数据表（发布版）" xfId="237"/>
    <cellStyle name="?鹎%U龡&amp;H齲_x0001_C铣_x0014__x0007__x0001__x0001_ 3 2 2 7" xfId="238"/>
    <cellStyle name="?鹎%U龡&amp;H齲_x0001_C铣_x0014__x0007__x0001__x0001_ 3 2 2 8" xfId="239"/>
    <cellStyle name="?鹎%U龡&amp;H齲_x0001_C铣_x0014__x0007__x0001__x0001_ 3 2 2 9" xfId="240"/>
    <cellStyle name="?鹎%U龡&amp;H齲_x0001_C铣_x0014__x0007__x0001__x0001_ 3 2 2_（昕）2015年度福建省财政决算公开数据表（发布版）" xfId="241"/>
    <cellStyle name="?鹎%U龡&amp;H齲_x0001_C铣_x0014__x0007__x0001__x0001_ 3 2 3" xfId="242"/>
    <cellStyle name="?鹎%U龡&amp;H齲_x0001_C铣_x0014__x0007__x0001__x0001_ 3 2 3 2" xfId="243"/>
    <cellStyle name="?鹎%U龡&amp;H齲_x0001_C铣_x0014__x0007__x0001__x0001_ 3 2 3 2 2" xfId="244"/>
    <cellStyle name="?鹎%U龡&amp;H齲_x0001_C铣_x0014__x0007__x0001__x0001_ 3 2 3 2 3" xfId="245"/>
    <cellStyle name="?鹎%U龡&amp;H齲_x0001_C铣_x0014__x0007__x0001__x0001_ 3 2 3 2 4" xfId="246"/>
    <cellStyle name="?鹎%U龡&amp;H齲_x0001_C铣_x0014__x0007__x0001__x0001_ 3 2 3 2_（昕）2015年度福建省财政决算公开数据表（发布版）" xfId="247"/>
    <cellStyle name="?鹎%U龡&amp;H齲_x0001_C铣_x0014__x0007__x0001__x0001_ 3 2 3 3" xfId="248"/>
    <cellStyle name="?鹎%U龡&amp;H齲_x0001_C铣_x0014__x0007__x0001__x0001_ 3 2 3 3 2" xfId="249"/>
    <cellStyle name="?鹎%U龡&amp;H齲_x0001_C铣_x0014__x0007__x0001__x0001_ 3 2 3 3 3" xfId="250"/>
    <cellStyle name="?鹎%U龡&amp;H齲_x0001_C铣_x0014__x0007__x0001__x0001_ 3 2 3 3_（昕）2015年度福建省财政决算公开数据表（发布版）" xfId="251"/>
    <cellStyle name="?鹎%U龡&amp;H齲_x0001_C铣_x0014__x0007__x0001__x0001_ 3 2 3 4" xfId="252"/>
    <cellStyle name="?鹎%U龡&amp;H齲_x0001_C铣_x0014__x0007__x0001__x0001_ 3 2 3 4 2" xfId="253"/>
    <cellStyle name="?鹎%U龡&amp;H齲_x0001_C铣_x0014__x0007__x0001__x0001_ 3 2 3 4 3" xfId="254"/>
    <cellStyle name="?鹎%U龡&amp;H齲_x0001_C铣_x0014__x0007__x0001__x0001_ 3 2 3 4 4" xfId="255"/>
    <cellStyle name="?鹎%U龡&amp;H齲_x0001_C铣_x0014__x0007__x0001__x0001_ 3 2 3 4_（昕）2015年度福建省财政决算公开数据表（发布版）" xfId="256"/>
    <cellStyle name="?鹎%U龡&amp;H齲_x0001_C铣_x0014__x0007__x0001__x0001_ 3 2 3 5" xfId="257"/>
    <cellStyle name="?鹎%U龡&amp;H齲_x0001_C铣_x0014__x0007__x0001__x0001_ 3 2 3 6" xfId="258"/>
    <cellStyle name="?鹎%U龡&amp;H齲_x0001_C铣_x0014__x0007__x0001__x0001_ 3 2 3 7" xfId="259"/>
    <cellStyle name="?鹎%U龡&amp;H齲_x0001_C铣_x0014__x0007__x0001__x0001_ 3 2 3_（昕）2015年度福建省财政决算公开数据表（发布版）" xfId="260"/>
    <cellStyle name="?鹎%U龡&amp;H齲_x0001_C铣_x0014__x0007__x0001__x0001_ 3 2 4" xfId="261"/>
    <cellStyle name="?鹎%U龡&amp;H齲_x0001_C铣_x0014__x0007__x0001__x0001_ 3 2 4 2" xfId="262"/>
    <cellStyle name="?鹎%U龡&amp;H齲_x0001_C铣_x0014__x0007__x0001__x0001_ 3 2 4 3" xfId="263"/>
    <cellStyle name="?鹎%U龡&amp;H齲_x0001_C铣_x0014__x0007__x0001__x0001_ 3 2 4 4" xfId="264"/>
    <cellStyle name="?鹎%U龡&amp;H齲_x0001_C铣_x0014__x0007__x0001__x0001_ 3 2 4_（昕）2015年度福建省财政决算公开数据表（发布版）" xfId="265"/>
    <cellStyle name="?鹎%U龡&amp;H齲_x0001_C铣_x0014__x0007__x0001__x0001_ 3 2 5" xfId="266"/>
    <cellStyle name="?鹎%U龡&amp;H齲_x0001_C铣_x0014__x0007__x0001__x0001_ 3 2 5 2" xfId="267"/>
    <cellStyle name="?鹎%U龡&amp;H齲_x0001_C铣_x0014__x0007__x0001__x0001_ 3 2 5 3" xfId="268"/>
    <cellStyle name="?鹎%U龡&amp;H齲_x0001_C铣_x0014__x0007__x0001__x0001_ 3 2 5 4" xfId="269"/>
    <cellStyle name="?鹎%U龡&amp;H齲_x0001_C铣_x0014__x0007__x0001__x0001_ 3 2 5_（昕）2015年度福建省财政决算公开数据表（发布版）" xfId="270"/>
    <cellStyle name="?鹎%U龡&amp;H齲_x0001_C铣_x0014__x0007__x0001__x0001_ 3 2 6" xfId="271"/>
    <cellStyle name="?鹎%U龡&amp;H齲_x0001_C铣_x0014__x0007__x0001__x0001_ 3 2 6 2" xfId="272"/>
    <cellStyle name="?鹎%U龡&amp;H齲_x0001_C铣_x0014__x0007__x0001__x0001_ 3 2 6 3" xfId="273"/>
    <cellStyle name="?鹎%U龡&amp;H齲_x0001_C铣_x0014__x0007__x0001__x0001_ 3 2 6_（昕）2015年度福建省财政决算公开数据表（发布版）" xfId="274"/>
    <cellStyle name="?鹎%U龡&amp;H齲_x0001_C铣_x0014__x0007__x0001__x0001_ 3 2 7" xfId="275"/>
    <cellStyle name="?鹎%U龡&amp;H齲_x0001_C铣_x0014__x0007__x0001__x0001_ 3 2 7 2" xfId="276"/>
    <cellStyle name="?鹎%U龡&amp;H齲_x0001_C铣_x0014__x0007__x0001__x0001_ 3 2 7 3" xfId="277"/>
    <cellStyle name="?鹎%U龡&amp;H齲_x0001_C铣_x0014__x0007__x0001__x0001_ 3 2 7 4" xfId="278"/>
    <cellStyle name="?鹎%U龡&amp;H齲_x0001_C铣_x0014__x0007__x0001__x0001_ 3 2 7_（昕）2015年度福建省财政决算公开数据表（发布版）" xfId="279"/>
    <cellStyle name="?鹎%U龡&amp;H齲_x0001_C铣_x0014__x0007__x0001__x0001_ 3 2 8" xfId="280"/>
    <cellStyle name="?鹎%U龡&amp;H齲_x0001_C铣_x0014__x0007__x0001__x0001_ 3 2 9" xfId="281"/>
    <cellStyle name="?鹎%U龡&amp;H齲_x0001_C铣_x0014__x0007__x0001__x0001_ 3 2_（昕）2015年度福建省财政决算公开数据表（发布版）" xfId="282"/>
    <cellStyle name="?鹎%U龡&amp;H齲_x0001_C铣_x0014__x0007__x0001__x0001_ 3 3" xfId="283"/>
    <cellStyle name="?鹎%U龡&amp;H齲_x0001_C铣_x0014__x0007__x0001__x0001_ 3 3 2" xfId="284"/>
    <cellStyle name="?鹎%U龡&amp;H齲_x0001_C铣_x0014__x0007__x0001__x0001_ 3 3 2 2" xfId="285"/>
    <cellStyle name="?鹎%U龡&amp;H齲_x0001_C铣_x0014__x0007__x0001__x0001_ 3 3 2 2 2" xfId="286"/>
    <cellStyle name="?鹎%U龡&amp;H齲_x0001_C铣_x0014__x0007__x0001__x0001_ 3 3 2 2 3" xfId="287"/>
    <cellStyle name="?鹎%U龡&amp;H齲_x0001_C铣_x0014__x0007__x0001__x0001_ 3 3 2 2 4" xfId="288"/>
    <cellStyle name="?鹎%U龡&amp;H齲_x0001_C铣_x0014__x0007__x0001__x0001_ 3 3 2 2_（昕）2015年度福建省财政决算公开数据表（发布版）" xfId="289"/>
    <cellStyle name="?鹎%U龡&amp;H齲_x0001_C铣_x0014__x0007__x0001__x0001_ 3 3 2 3" xfId="290"/>
    <cellStyle name="?鹎%U龡&amp;H齲_x0001_C铣_x0014__x0007__x0001__x0001_ 3 3 2 3 2" xfId="291"/>
    <cellStyle name="?鹎%U龡&amp;H齲_x0001_C铣_x0014__x0007__x0001__x0001_ 3 3 2 3 3" xfId="292"/>
    <cellStyle name="?鹎%U龡&amp;H齲_x0001_C铣_x0014__x0007__x0001__x0001_ 3 3 2 3_（昕）2015年度福建省财政决算公开数据表（发布版）" xfId="293"/>
    <cellStyle name="?鹎%U龡&amp;H齲_x0001_C铣_x0014__x0007__x0001__x0001_ 3 3 2 4" xfId="294"/>
    <cellStyle name="?鹎%U龡&amp;H齲_x0001_C铣_x0014__x0007__x0001__x0001_ 3 3 2 4 2" xfId="295"/>
    <cellStyle name="?鹎%U龡&amp;H齲_x0001_C铣_x0014__x0007__x0001__x0001_ 3 3 2 4 3" xfId="296"/>
    <cellStyle name="?鹎%U龡&amp;H齲_x0001_C铣_x0014__x0007__x0001__x0001_ 3 3 2 4 4" xfId="297"/>
    <cellStyle name="?鹎%U龡&amp;H齲_x0001_C铣_x0014__x0007__x0001__x0001_ 3 3 2 4_（昕）2015年度福建省财政决算公开数据表（发布版）" xfId="298"/>
    <cellStyle name="?鹎%U龡&amp;H齲_x0001_C铣_x0014__x0007__x0001__x0001_ 3 3 2 5" xfId="299"/>
    <cellStyle name="?鹎%U龡&amp;H齲_x0001_C铣_x0014__x0007__x0001__x0001_ 3 3 2 6" xfId="300"/>
    <cellStyle name="?鹎%U龡&amp;H齲_x0001_C铣_x0014__x0007__x0001__x0001_ 3 3 2 7" xfId="301"/>
    <cellStyle name="?鹎%U龡&amp;H齲_x0001_C铣_x0014__x0007__x0001__x0001_ 3 3 2_（昕）2015年度福建省财政决算公开数据表（发布版）" xfId="302"/>
    <cellStyle name="?鹎%U龡&amp;H齲_x0001_C铣_x0014__x0007__x0001__x0001_ 3 3 3" xfId="303"/>
    <cellStyle name="?鹎%U龡&amp;H齲_x0001_C铣_x0014__x0007__x0001__x0001_ 3 3 3 2" xfId="304"/>
    <cellStyle name="?鹎%U龡&amp;H齲_x0001_C铣_x0014__x0007__x0001__x0001_ 3 3 3 3" xfId="305"/>
    <cellStyle name="?鹎%U龡&amp;H齲_x0001_C铣_x0014__x0007__x0001__x0001_ 3 3 3 4" xfId="306"/>
    <cellStyle name="?鹎%U龡&amp;H齲_x0001_C铣_x0014__x0007__x0001__x0001_ 3 3 3_（昕）2015年度福建省财政决算公开数据表（发布版）" xfId="307"/>
    <cellStyle name="?鹎%U龡&amp;H齲_x0001_C铣_x0014__x0007__x0001__x0001_ 3 3 4" xfId="308"/>
    <cellStyle name="?鹎%U龡&amp;H齲_x0001_C铣_x0014__x0007__x0001__x0001_ 3 3 4 2" xfId="309"/>
    <cellStyle name="?鹎%U龡&amp;H齲_x0001_C铣_x0014__x0007__x0001__x0001_ 3 3 4 3" xfId="310"/>
    <cellStyle name="?鹎%U龡&amp;H齲_x0001_C铣_x0014__x0007__x0001__x0001_ 3 3 4 4" xfId="311"/>
    <cellStyle name="?鹎%U龡&amp;H齲_x0001_C铣_x0014__x0007__x0001__x0001_ 3 3 4_（昕）2015年度福建省财政决算公开数据表（发布版）" xfId="312"/>
    <cellStyle name="?鹎%U龡&amp;H齲_x0001_C铣_x0014__x0007__x0001__x0001_ 3 3 5" xfId="313"/>
    <cellStyle name="?鹎%U龡&amp;H齲_x0001_C铣_x0014__x0007__x0001__x0001_ 3 3 5 2" xfId="314"/>
    <cellStyle name="?鹎%U龡&amp;H齲_x0001_C铣_x0014__x0007__x0001__x0001_ 3 3 5 3" xfId="315"/>
    <cellStyle name="?鹎%U龡&amp;H齲_x0001_C铣_x0014__x0007__x0001__x0001_ 3 3 5_（昕）2015年度福建省财政决算公开数据表（发布版）" xfId="316"/>
    <cellStyle name="?鹎%U龡&amp;H齲_x0001_C铣_x0014__x0007__x0001__x0001_ 3 3 6" xfId="317"/>
    <cellStyle name="?鹎%U龡&amp;H齲_x0001_C铣_x0014__x0007__x0001__x0001_ 3 3 6 2" xfId="318"/>
    <cellStyle name="?鹎%U龡&amp;H齲_x0001_C铣_x0014__x0007__x0001__x0001_ 3 3 6 3" xfId="319"/>
    <cellStyle name="?鹎%U龡&amp;H齲_x0001_C铣_x0014__x0007__x0001__x0001_ 3 3 6 4" xfId="320"/>
    <cellStyle name="?鹎%U龡&amp;H齲_x0001_C铣_x0014__x0007__x0001__x0001_ 3 3 6_（昕）2015年度福建省财政决算公开数据表（发布版）" xfId="321"/>
    <cellStyle name="?鹎%U龡&amp;H齲_x0001_C铣_x0014__x0007__x0001__x0001_ 3 3 7" xfId="322"/>
    <cellStyle name="?鹎%U龡&amp;H齲_x0001_C铣_x0014__x0007__x0001__x0001_ 3 3 8" xfId="323"/>
    <cellStyle name="?鹎%U龡&amp;H齲_x0001_C铣_x0014__x0007__x0001__x0001_ 3 3 9" xfId="324"/>
    <cellStyle name="?鹎%U龡&amp;H齲_x0001_C铣_x0014__x0007__x0001__x0001_ 3 3_（昕）2015年度福建省财政决算公开数据表（发布版）" xfId="325"/>
    <cellStyle name="?鹎%U龡&amp;H齲_x0001_C铣_x0014__x0007__x0001__x0001_ 3 4" xfId="326"/>
    <cellStyle name="?鹎%U龡&amp;H齲_x0001_C铣_x0014__x0007__x0001__x0001_ 3 4 2" xfId="327"/>
    <cellStyle name="?鹎%U龡&amp;H齲_x0001_C铣_x0014__x0007__x0001__x0001_ 3 4 2 2" xfId="328"/>
    <cellStyle name="?鹎%U龡&amp;H齲_x0001_C铣_x0014__x0007__x0001__x0001_ 3 4 2 2 2" xfId="329"/>
    <cellStyle name="?鹎%U龡&amp;H齲_x0001_C铣_x0014__x0007__x0001__x0001_ 3 4 2 2 3" xfId="330"/>
    <cellStyle name="?鹎%U龡&amp;H齲_x0001_C铣_x0014__x0007__x0001__x0001_ 3 4 2 2 4" xfId="331"/>
    <cellStyle name="?鹎%U龡&amp;H齲_x0001_C铣_x0014__x0007__x0001__x0001_ 3 4 2 2_（昕）2015年度福建省财政决算公开数据表（发布版）" xfId="332"/>
    <cellStyle name="?鹎%U龡&amp;H齲_x0001_C铣_x0014__x0007__x0001__x0001_ 3 4 2 3" xfId="333"/>
    <cellStyle name="?鹎%U龡&amp;H齲_x0001_C铣_x0014__x0007__x0001__x0001_ 3 4 2 3 2" xfId="334"/>
    <cellStyle name="?鹎%U龡&amp;H齲_x0001_C铣_x0014__x0007__x0001__x0001_ 3 4 2 3 3" xfId="335"/>
    <cellStyle name="?鹎%U龡&amp;H齲_x0001_C铣_x0014__x0007__x0001__x0001_ 3 4 2 3_（昕）2015年度福建省财政决算公开数据表（发布版）" xfId="336"/>
    <cellStyle name="?鹎%U龡&amp;H齲_x0001_C铣_x0014__x0007__x0001__x0001_ 3 4 2 4" xfId="337"/>
    <cellStyle name="?鹎%U龡&amp;H齲_x0001_C铣_x0014__x0007__x0001__x0001_ 3 4 2 4 2" xfId="338"/>
    <cellStyle name="?鹎%U龡&amp;H齲_x0001_C铣_x0014__x0007__x0001__x0001_ 3 4 2 4 3" xfId="339"/>
    <cellStyle name="?鹎%U龡&amp;H齲_x0001_C铣_x0014__x0007__x0001__x0001_ 3 4 2 4 4" xfId="340"/>
    <cellStyle name="?鹎%U龡&amp;H齲_x0001_C铣_x0014__x0007__x0001__x0001_ 3 4 2 4_（昕）2015年度福建省财政决算公开数据表（发布版）" xfId="341"/>
    <cellStyle name="?鹎%U龡&amp;H齲_x0001_C铣_x0014__x0007__x0001__x0001_ 3 4 2 5" xfId="342"/>
    <cellStyle name="?鹎%U龡&amp;H齲_x0001_C铣_x0014__x0007__x0001__x0001_ 3 4 2 6" xfId="343"/>
    <cellStyle name="?鹎%U龡&amp;H齲_x0001_C铣_x0014__x0007__x0001__x0001_ 3 4 2 7" xfId="344"/>
    <cellStyle name="?鹎%U龡&amp;H齲_x0001_C铣_x0014__x0007__x0001__x0001_ 3 4 2_（昕）2015年度福建省财政决算公开数据表（发布版）" xfId="345"/>
    <cellStyle name="?鹎%U龡&amp;H齲_x0001_C铣_x0014__x0007__x0001__x0001_ 3 4 3" xfId="346"/>
    <cellStyle name="?鹎%U龡&amp;H齲_x0001_C铣_x0014__x0007__x0001__x0001_ 3 4 3 2" xfId="347"/>
    <cellStyle name="?鹎%U龡&amp;H齲_x0001_C铣_x0014__x0007__x0001__x0001_ 3 4 3 3" xfId="348"/>
    <cellStyle name="?鹎%U龡&amp;H齲_x0001_C铣_x0014__x0007__x0001__x0001_ 3 4 3 4" xfId="349"/>
    <cellStyle name="?鹎%U龡&amp;H齲_x0001_C铣_x0014__x0007__x0001__x0001_ 3 4 3_（昕）2015年度福建省财政决算公开数据表（发布版）" xfId="350"/>
    <cellStyle name="?鹎%U龡&amp;H齲_x0001_C铣_x0014__x0007__x0001__x0001_ 3 4 4" xfId="351"/>
    <cellStyle name="?鹎%U龡&amp;H齲_x0001_C铣_x0014__x0007__x0001__x0001_ 3 4 4 2" xfId="352"/>
    <cellStyle name="?鹎%U龡&amp;H齲_x0001_C铣_x0014__x0007__x0001__x0001_ 3 4 4 3" xfId="353"/>
    <cellStyle name="?鹎%U龡&amp;H齲_x0001_C铣_x0014__x0007__x0001__x0001_ 3 4 4 4" xfId="354"/>
    <cellStyle name="?鹎%U龡&amp;H齲_x0001_C铣_x0014__x0007__x0001__x0001_ 3 4 4_（昕）2015年度福建省财政决算公开数据表（发布版）" xfId="355"/>
    <cellStyle name="?鹎%U龡&amp;H齲_x0001_C铣_x0014__x0007__x0001__x0001_ 3 4 5" xfId="356"/>
    <cellStyle name="?鹎%U龡&amp;H齲_x0001_C铣_x0014__x0007__x0001__x0001_ 3 4 5 2" xfId="357"/>
    <cellStyle name="?鹎%U龡&amp;H齲_x0001_C铣_x0014__x0007__x0001__x0001_ 3 4 5 3" xfId="358"/>
    <cellStyle name="?鹎%U龡&amp;H齲_x0001_C铣_x0014__x0007__x0001__x0001_ 3 4 5_（昕）2015年度福建省财政决算公开数据表（发布版）" xfId="359"/>
    <cellStyle name="?鹎%U龡&amp;H齲_x0001_C铣_x0014__x0007__x0001__x0001_ 3 4 6" xfId="360"/>
    <cellStyle name="?鹎%U龡&amp;H齲_x0001_C铣_x0014__x0007__x0001__x0001_ 3 4 6 2" xfId="361"/>
    <cellStyle name="?鹎%U龡&amp;H齲_x0001_C铣_x0014__x0007__x0001__x0001_ 3 4 6 3" xfId="362"/>
    <cellStyle name="?鹎%U龡&amp;H齲_x0001_C铣_x0014__x0007__x0001__x0001_ 3 4 6 4" xfId="363"/>
    <cellStyle name="?鹎%U龡&amp;H齲_x0001_C铣_x0014__x0007__x0001__x0001_ 3 4 6_（昕）2015年度福建省财政决算公开数据表（发布版）" xfId="364"/>
    <cellStyle name="?鹎%U龡&amp;H齲_x0001_C铣_x0014__x0007__x0001__x0001_ 3 4 7" xfId="365"/>
    <cellStyle name="?鹎%U龡&amp;H齲_x0001_C铣_x0014__x0007__x0001__x0001_ 3 4 8" xfId="366"/>
    <cellStyle name="?鹎%U龡&amp;H齲_x0001_C铣_x0014__x0007__x0001__x0001_ 3 4 9" xfId="367"/>
    <cellStyle name="?鹎%U龡&amp;H齲_x0001_C铣_x0014__x0007__x0001__x0001_ 3 4_（昕）2015年度福建省财政决算公开数据表（发布版）" xfId="368"/>
    <cellStyle name="?鹎%U龡&amp;H齲_x0001_C铣_x0014__x0007__x0001__x0001_ 3 5" xfId="369"/>
    <cellStyle name="?鹎%U龡&amp;H齲_x0001_C铣_x0014__x0007__x0001__x0001_ 3 5 2" xfId="370"/>
    <cellStyle name="?鹎%U龡&amp;H齲_x0001_C铣_x0014__x0007__x0001__x0001_ 3 5_（昕）2015年度福建省财政决算公开数据表（发布版）" xfId="371"/>
    <cellStyle name="?鹎%U龡&amp;H齲_x0001_C铣_x0014__x0007__x0001__x0001_ 3 6" xfId="372"/>
    <cellStyle name="?鹎%U龡&amp;H齲_x0001_C铣_x0014__x0007__x0001__x0001_ 3 6 2" xfId="373"/>
    <cellStyle name="?鹎%U龡&amp;H齲_x0001_C铣_x0014__x0007__x0001__x0001_ 3 6 3" xfId="374"/>
    <cellStyle name="?鹎%U龡&amp;H齲_x0001_C铣_x0014__x0007__x0001__x0001_ 3 6_（昕）2015年度福建省财政决算公开数据表（发布版）" xfId="375"/>
    <cellStyle name="?鹎%U龡&amp;H齲_x0001_C铣_x0014__x0007__x0001__x0001_ 3 7" xfId="376"/>
    <cellStyle name="?鹎%U龡&amp;H齲_x0001_C铣_x0014__x0007__x0001__x0001_ 3 8" xfId="377"/>
    <cellStyle name="?鹎%U龡&amp;H齲_x0001_C铣_x0014__x0007__x0001__x0001_ 3 9" xfId="378"/>
    <cellStyle name="?鹎%U龡&amp;H齲_x0001_C铣_x0014__x0007__x0001__x0001_ 3_（昕）2015年度福建省财政决算公开数据表（发布版）" xfId="379"/>
    <cellStyle name="?鹎%U龡&amp;H齲_x0001_C铣_x0014__x0007__x0001__x0001_ 4" xfId="380"/>
    <cellStyle name="?鹎%U龡&amp;H齲_x0001_C铣_x0014__x0007__x0001__x0001_ 4 2" xfId="381"/>
    <cellStyle name="?鹎%U龡&amp;H齲_x0001_C铣_x0014__x0007__x0001__x0001_ 4 2 2" xfId="382"/>
    <cellStyle name="?鹎%U龡&amp;H齲_x0001_C铣_x0014__x0007__x0001__x0001_ 4 2 2 2" xfId="383"/>
    <cellStyle name="?鹎%U龡&amp;H齲_x0001_C铣_x0014__x0007__x0001__x0001_ 4 2 2 3" xfId="384"/>
    <cellStyle name="?鹎%U龡&amp;H齲_x0001_C铣_x0014__x0007__x0001__x0001_ 4 2 2 4" xfId="385"/>
    <cellStyle name="?鹎%U龡&amp;H齲_x0001_C铣_x0014__x0007__x0001__x0001_ 4 2 2 5" xfId="386"/>
    <cellStyle name="?鹎%U龡&amp;H齲_x0001_C铣_x0014__x0007__x0001__x0001_ 4 2 2_（昕）2015年度福建省财政决算公开数据表（发布版）" xfId="387"/>
    <cellStyle name="?鹎%U龡&amp;H齲_x0001_C铣_x0014__x0007__x0001__x0001_ 4 2 3" xfId="388"/>
    <cellStyle name="?鹎%U龡&amp;H齲_x0001_C铣_x0014__x0007__x0001__x0001_ 4 2 3 2" xfId="389"/>
    <cellStyle name="?鹎%U龡&amp;H齲_x0001_C铣_x0014__x0007__x0001__x0001_ 4 2 3 3" xfId="390"/>
    <cellStyle name="?鹎%U龡&amp;H齲_x0001_C铣_x0014__x0007__x0001__x0001_ 4 2 3_（昕）2015年度福建省财政决算公开数据表（发布版）" xfId="391"/>
    <cellStyle name="?鹎%U龡&amp;H齲_x0001_C铣_x0014__x0007__x0001__x0001_ 4 2 4" xfId="392"/>
    <cellStyle name="?鹎%U龡&amp;H齲_x0001_C铣_x0014__x0007__x0001__x0001_ 4 2 4 2" xfId="393"/>
    <cellStyle name="?鹎%U龡&amp;H齲_x0001_C铣_x0014__x0007__x0001__x0001_ 4 2 4 3" xfId="394"/>
    <cellStyle name="?鹎%U龡&amp;H齲_x0001_C铣_x0014__x0007__x0001__x0001_ 4 2 4 4" xfId="395"/>
    <cellStyle name="?鹎%U龡&amp;H齲_x0001_C铣_x0014__x0007__x0001__x0001_ 4 2 4_（昕）2015年度福建省财政决算公开数据表（发布版）" xfId="396"/>
    <cellStyle name="?鹎%U龡&amp;H齲_x0001_C铣_x0014__x0007__x0001__x0001_ 4 2 5" xfId="397"/>
    <cellStyle name="?鹎%U龡&amp;H齲_x0001_C铣_x0014__x0007__x0001__x0001_ 4 2 6" xfId="398"/>
    <cellStyle name="?鹎%U龡&amp;H齲_x0001_C铣_x0014__x0007__x0001__x0001_ 4 2 7" xfId="399"/>
    <cellStyle name="?鹎%U龡&amp;H齲_x0001_C铣_x0014__x0007__x0001__x0001_ 4 2_（昕）2015年度福建省财政决算公开数据表（发布版）" xfId="400"/>
    <cellStyle name="?鹎%U龡&amp;H齲_x0001_C铣_x0014__x0007__x0001__x0001_ 4 3" xfId="401"/>
    <cellStyle name="?鹎%U龡&amp;H齲_x0001_C铣_x0014__x0007__x0001__x0001_ 4 3 2" xfId="402"/>
    <cellStyle name="?鹎%U龡&amp;H齲_x0001_C铣_x0014__x0007__x0001__x0001_ 4 3 3" xfId="403"/>
    <cellStyle name="?鹎%U龡&amp;H齲_x0001_C铣_x0014__x0007__x0001__x0001_ 4 3 4" xfId="404"/>
    <cellStyle name="?鹎%U龡&amp;H齲_x0001_C铣_x0014__x0007__x0001__x0001_ 4 3 5" xfId="405"/>
    <cellStyle name="?鹎%U龡&amp;H齲_x0001_C铣_x0014__x0007__x0001__x0001_ 4 3_（昕）2015年度福建省财政决算公开数据表（发布版）" xfId="406"/>
    <cellStyle name="?鹎%U龡&amp;H齲_x0001_C铣_x0014__x0007__x0001__x0001_ 4 4" xfId="407"/>
    <cellStyle name="?鹎%U龡&amp;H齲_x0001_C铣_x0014__x0007__x0001__x0001_ 4 4 2" xfId="408"/>
    <cellStyle name="?鹎%U龡&amp;H齲_x0001_C铣_x0014__x0007__x0001__x0001_ 4 4 3" xfId="409"/>
    <cellStyle name="?鹎%U龡&amp;H齲_x0001_C铣_x0014__x0007__x0001__x0001_ 4 4 4" xfId="410"/>
    <cellStyle name="?鹎%U龡&amp;H齲_x0001_C铣_x0014__x0007__x0001__x0001_ 4 4_（昕）2015年度福建省财政决算公开数据表（发布版）" xfId="411"/>
    <cellStyle name="?鹎%U龡&amp;H齲_x0001_C铣_x0014__x0007__x0001__x0001_ 4 5" xfId="412"/>
    <cellStyle name="?鹎%U龡&amp;H齲_x0001_C铣_x0014__x0007__x0001__x0001_ 4 5 2" xfId="413"/>
    <cellStyle name="?鹎%U龡&amp;H齲_x0001_C铣_x0014__x0007__x0001__x0001_ 4 5 3" xfId="414"/>
    <cellStyle name="?鹎%U龡&amp;H齲_x0001_C铣_x0014__x0007__x0001__x0001_ 4 5_（昕）2015年度福建省财政决算公开数据表（发布版）" xfId="415"/>
    <cellStyle name="?鹎%U龡&amp;H齲_x0001_C铣_x0014__x0007__x0001__x0001_ 4 6" xfId="416"/>
    <cellStyle name="?鹎%U龡&amp;H齲_x0001_C铣_x0014__x0007__x0001__x0001_ 4 6 2" xfId="417"/>
    <cellStyle name="?鹎%U龡&amp;H齲_x0001_C铣_x0014__x0007__x0001__x0001_ 4 6 3" xfId="418"/>
    <cellStyle name="?鹎%U龡&amp;H齲_x0001_C铣_x0014__x0007__x0001__x0001_ 4 6 4" xfId="419"/>
    <cellStyle name="?鹎%U龡&amp;H齲_x0001_C铣_x0014__x0007__x0001__x0001_ 4 6_（昕）2015年度福建省财政决算公开数据表（发布版）" xfId="420"/>
    <cellStyle name="?鹎%U龡&amp;H齲_x0001_C铣_x0014__x0007__x0001__x0001_ 4 7" xfId="421"/>
    <cellStyle name="?鹎%U龡&amp;H齲_x0001_C铣_x0014__x0007__x0001__x0001_ 4 8" xfId="422"/>
    <cellStyle name="?鹎%U龡&amp;H齲_x0001_C铣_x0014__x0007__x0001__x0001_ 4 9" xfId="423"/>
    <cellStyle name="?鹎%U龡&amp;H齲_x0001_C铣_x0014__x0007__x0001__x0001_ 4_（昕）2015年度福建省财政决算公开数据表（发布版）" xfId="424"/>
    <cellStyle name="?鹎%U龡&amp;H齲_x0001_C铣_x0014__x0007__x0001__x0001_ 5" xfId="425"/>
    <cellStyle name="?鹎%U龡&amp;H齲_x0001_C铣_x0014__x0007__x0001__x0001_ 5 2" xfId="426"/>
    <cellStyle name="?鹎%U龡&amp;H齲_x0001_C铣_x0014__x0007__x0001__x0001_ 5 3" xfId="427"/>
    <cellStyle name="?鹎%U龡&amp;H齲_x0001_C铣_x0014__x0007__x0001__x0001_ 5_（昕）2015年度福建省财政决算公开数据表（发布版）" xfId="428"/>
    <cellStyle name="?鹎%U龡&amp;H齲_x0001_C铣_x0014__x0007__x0001__x0001_ 6" xfId="429"/>
    <cellStyle name="?鹎%U龡&amp;H齲_x0001_C铣_x0014__x0007__x0001__x0001_ 6 2" xfId="430"/>
    <cellStyle name="?鹎%U龡&amp;H齲_x0001_C铣_x0014__x0007__x0001__x0001_ 6 3" xfId="431"/>
    <cellStyle name="?鹎%U龡&amp;H齲_x0001_C铣_x0014__x0007__x0001__x0001_ 6_（昕）2015年度福建省财政决算公开数据表（发布版）" xfId="432"/>
    <cellStyle name="20% - 强调文字颜色 1" xfId="433"/>
    <cellStyle name="20% - 强调文字颜色 1 2" xfId="434"/>
    <cellStyle name="20% - 强调文字颜色 1 2 2" xfId="435"/>
    <cellStyle name="20% - 强调文字颜色 1 2 2 2" xfId="436"/>
    <cellStyle name="20% - 强调文字颜色 1 2 2 2 2" xfId="437"/>
    <cellStyle name="20% - 强调文字颜色 1 2 2 2_（昕）2015年度福建省财政决算公开数据表（发布版）" xfId="438"/>
    <cellStyle name="20% - 强调文字颜色 1 2 2 3" xfId="439"/>
    <cellStyle name="20% - 强调文字颜色 1 2 2_（昕）2015年度福建省财政决算公开数据表（发布版）" xfId="440"/>
    <cellStyle name="20% - 强调文字颜色 1 2 3" xfId="441"/>
    <cellStyle name="20% - 强调文字颜色 1 2 3 2" xfId="442"/>
    <cellStyle name="20% - 强调文字颜色 1 2 3 2 2" xfId="443"/>
    <cellStyle name="20% - 强调文字颜色 1 2 3 2_（昕）2015年度福建省财政决算公开数据表（发布版）" xfId="444"/>
    <cellStyle name="20% - 强调文字颜色 1 2 3 3" xfId="445"/>
    <cellStyle name="20% - 强调文字颜色 1 2 3_（昕）2015年度福建省财政决算公开数据表（发布版）" xfId="446"/>
    <cellStyle name="20% - 强调文字颜色 1 2 4" xfId="447"/>
    <cellStyle name="20% - 强调文字颜色 1 2 4 2" xfId="448"/>
    <cellStyle name="20% - 强调文字颜色 1 2 4_（昕）2015年度福建省财政决算公开数据表（发布版）" xfId="449"/>
    <cellStyle name="20% - 强调文字颜色 1 2 5" xfId="450"/>
    <cellStyle name="20% - 强调文字颜色 1 2_（昕）2015年度福建省财政决算公开数据表（发布版）" xfId="451"/>
    <cellStyle name="20% - 强调文字颜色 1 3" xfId="452"/>
    <cellStyle name="20% - 强调文字颜色 1 3 2" xfId="453"/>
    <cellStyle name="20% - 强调文字颜色 1 3 2 2" xfId="454"/>
    <cellStyle name="20% - 强调文字颜色 1 3 2 2 2" xfId="455"/>
    <cellStyle name="20% - 强调文字颜色 1 3 2 2_（昕）2015年度福建省财政决算公开数据表（发布版）" xfId="456"/>
    <cellStyle name="20% - 强调文字颜色 1 3 2 3" xfId="457"/>
    <cellStyle name="20% - 强调文字颜色 1 3 2_（昕）2015年度福建省财政决算公开数据表（发布版）" xfId="458"/>
    <cellStyle name="20% - 强调文字颜色 1 3 3" xfId="459"/>
    <cellStyle name="20% - 强调文字颜色 1 3 3 2" xfId="460"/>
    <cellStyle name="20% - 强调文字颜色 1 3 3_（昕）2015年度福建省财政决算公开数据表（发布版）" xfId="461"/>
    <cellStyle name="20% - 强调文字颜色 1 3 4" xfId="462"/>
    <cellStyle name="20% - 强调文字颜色 1 3_（昕）2015年度福建省财政决算公开数据表（发布版）" xfId="463"/>
    <cellStyle name="20% - 强调文字颜色 1 4" xfId="464"/>
    <cellStyle name="20% - 强调文字颜色 1 4 2" xfId="465"/>
    <cellStyle name="20% - 强调文字颜色 1 4 2 2" xfId="466"/>
    <cellStyle name="20% - 强调文字颜色 1 4 2_（昕）2015年度福建省财政决算公开数据表（发布版）" xfId="467"/>
    <cellStyle name="20% - 强调文字颜色 1 4 3" xfId="468"/>
    <cellStyle name="20% - 强调文字颜色 1 4_（昕）2015年度福建省财政决算公开数据表（发布版）" xfId="469"/>
    <cellStyle name="20% - 强调文字颜色 1 5" xfId="470"/>
    <cellStyle name="20% - 强调文字颜色 1 5 2" xfId="471"/>
    <cellStyle name="20% - 强调文字颜色 1 5 2 2" xfId="472"/>
    <cellStyle name="20% - 强调文字颜色 1 5 2_（昕）2015年度福建省财政决算公开数据表（发布版）" xfId="473"/>
    <cellStyle name="20% - 强调文字颜色 1 5 3" xfId="474"/>
    <cellStyle name="20% - 强调文字颜色 1 5_（昕）2015年度福建省财政决算公开数据表（发布版）" xfId="475"/>
    <cellStyle name="20% - 强调文字颜色 1 6" xfId="476"/>
    <cellStyle name="20% - 强调文字颜色 1 6 2" xfId="477"/>
    <cellStyle name="20% - 强调文字颜色 1 6_（昕）2015年度福建省财政决算公开数据表（发布版）" xfId="478"/>
    <cellStyle name="20% - 强调文字颜色 1 7" xfId="479"/>
    <cellStyle name="20% - 强调文字颜色 1_（昕）2015年度福建省财政决算公开数据表（发布版）" xfId="480"/>
    <cellStyle name="20% - 强调文字颜色 2" xfId="481"/>
    <cellStyle name="20% - 强调文字颜色 2 2" xfId="482"/>
    <cellStyle name="20% - 强调文字颜色 2 2 2" xfId="483"/>
    <cellStyle name="20% - 强调文字颜色 2 2 2 2" xfId="484"/>
    <cellStyle name="20% - 强调文字颜色 2 2 2 2 2" xfId="485"/>
    <cellStyle name="20% - 强调文字颜色 2 2 2 2_（昕）2015年度福建省财政决算公开数据表（发布版）" xfId="486"/>
    <cellStyle name="20% - 强调文字颜色 2 2 2 3" xfId="487"/>
    <cellStyle name="20% - 强调文字颜色 2 2 2_（昕）2015年度福建省财政决算公开数据表（发布版）" xfId="488"/>
    <cellStyle name="20% - 强调文字颜色 2 2 3" xfId="489"/>
    <cellStyle name="20% - 强调文字颜色 2 2 3 2" xfId="490"/>
    <cellStyle name="20% - 强调文字颜色 2 2 3 2 2" xfId="491"/>
    <cellStyle name="20% - 强调文字颜色 2 2 3 2_（昕）2015年度福建省财政决算公开数据表（发布版）" xfId="492"/>
    <cellStyle name="20% - 强调文字颜色 2 2 3 3" xfId="493"/>
    <cellStyle name="20% - 强调文字颜色 2 2 3_（昕）2015年度福建省财政决算公开数据表（发布版）" xfId="494"/>
    <cellStyle name="20% - 强调文字颜色 2 2 4" xfId="495"/>
    <cellStyle name="20% - 强调文字颜色 2 2 4 2" xfId="496"/>
    <cellStyle name="20% - 强调文字颜色 2 2 4_（昕）2015年度福建省财政决算公开数据表（发布版）" xfId="497"/>
    <cellStyle name="20% - 强调文字颜色 2 2 5" xfId="498"/>
    <cellStyle name="20% - 强调文字颜色 2 2_（昕）2015年度福建省财政决算公开数据表（发布版）" xfId="499"/>
    <cellStyle name="20% - 强调文字颜色 2 3" xfId="500"/>
    <cellStyle name="20% - 强调文字颜色 2 3 2" xfId="501"/>
    <cellStyle name="20% - 强调文字颜色 2 3 2 2" xfId="502"/>
    <cellStyle name="20% - 强调文字颜色 2 3 2 2 2" xfId="503"/>
    <cellStyle name="20% - 强调文字颜色 2 3 2 2_（昕）2015年度福建省财政决算公开数据表（发布版）" xfId="504"/>
    <cellStyle name="20% - 强调文字颜色 2 3 2 3" xfId="505"/>
    <cellStyle name="20% - 强调文字颜色 2 3 2_（昕）2015年度福建省财政决算公开数据表（发布版）" xfId="506"/>
    <cellStyle name="20% - 强调文字颜色 2 3 3" xfId="507"/>
    <cellStyle name="20% - 强调文字颜色 2 3 3 2" xfId="508"/>
    <cellStyle name="20% - 强调文字颜色 2 3 3_（昕）2015年度福建省财政决算公开数据表（发布版）" xfId="509"/>
    <cellStyle name="20% - 强调文字颜色 2 3 4" xfId="510"/>
    <cellStyle name="20% - 强调文字颜色 2 3_（昕）2015年度福建省财政决算公开数据表（发布版）" xfId="511"/>
    <cellStyle name="20% - 强调文字颜色 2 4" xfId="512"/>
    <cellStyle name="20% - 强调文字颜色 2 4 2" xfId="513"/>
    <cellStyle name="20% - 强调文字颜色 2 4 2 2" xfId="514"/>
    <cellStyle name="20% - 强调文字颜色 2 4 2_（昕）2015年度福建省财政决算公开数据表（发布版）" xfId="515"/>
    <cellStyle name="20% - 强调文字颜色 2 4 3" xfId="516"/>
    <cellStyle name="20% - 强调文字颜色 2 4_（昕）2015年度福建省财政决算公开数据表（发布版）" xfId="517"/>
    <cellStyle name="20% - 强调文字颜色 2 5" xfId="518"/>
    <cellStyle name="20% - 强调文字颜色 2 5 2" xfId="519"/>
    <cellStyle name="20% - 强调文字颜色 2 5 2 2" xfId="520"/>
    <cellStyle name="20% - 强调文字颜色 2 5 2_（昕）2015年度福建省财政决算公开数据表（发布版）" xfId="521"/>
    <cellStyle name="20% - 强调文字颜色 2 5 3" xfId="522"/>
    <cellStyle name="20% - 强调文字颜色 2 5_（昕）2015年度福建省财政决算公开数据表（发布版）" xfId="523"/>
    <cellStyle name="20% - 强调文字颜色 2 6" xfId="524"/>
    <cellStyle name="20% - 强调文字颜色 2 6 2" xfId="525"/>
    <cellStyle name="20% - 强调文字颜色 2 6_（昕）2015年度福建省财政决算公开数据表（发布版）" xfId="526"/>
    <cellStyle name="20% - 强调文字颜色 2 7" xfId="527"/>
    <cellStyle name="20% - 强调文字颜色 2_（昕）2015年度福建省财政决算公开数据表（发布版）" xfId="528"/>
    <cellStyle name="20% - 强调文字颜色 3" xfId="529"/>
    <cellStyle name="20% - 强调文字颜色 3 2" xfId="530"/>
    <cellStyle name="20% - 强调文字颜色 3 2 2" xfId="531"/>
    <cellStyle name="20% - 强调文字颜色 3 2 2 2" xfId="532"/>
    <cellStyle name="20% - 强调文字颜色 3 2 2 2 2" xfId="533"/>
    <cellStyle name="20% - 强调文字颜色 3 2 2 2_（昕）2015年度福建省财政决算公开数据表（发布版）" xfId="534"/>
    <cellStyle name="20% - 强调文字颜色 3 2 2 3" xfId="535"/>
    <cellStyle name="20% - 强调文字颜色 3 2 2_（昕）2015年度福建省财政决算公开数据表（发布版）" xfId="536"/>
    <cellStyle name="20% - 强调文字颜色 3 2 3" xfId="537"/>
    <cellStyle name="20% - 强调文字颜色 3 2 3 2" xfId="538"/>
    <cellStyle name="20% - 强调文字颜色 3 2 3 2 2" xfId="539"/>
    <cellStyle name="20% - 强调文字颜色 3 2 3 2_（昕）2015年度福建省财政决算公开数据表（发布版）" xfId="540"/>
    <cellStyle name="20% - 强调文字颜色 3 2 3 3" xfId="541"/>
    <cellStyle name="20% - 强调文字颜色 3 2 3_（昕）2015年度福建省财政决算公开数据表（发布版）" xfId="542"/>
    <cellStyle name="20% - 强调文字颜色 3 2 4" xfId="543"/>
    <cellStyle name="20% - 强调文字颜色 3 2 4 2" xfId="544"/>
    <cellStyle name="20% - 强调文字颜色 3 2 4_（昕）2015年度福建省财政决算公开数据表（发布版）" xfId="545"/>
    <cellStyle name="20% - 强调文字颜色 3 2 5" xfId="546"/>
    <cellStyle name="20% - 强调文字颜色 3 2_（昕）2015年度福建省财政决算公开数据表（发布版）" xfId="547"/>
    <cellStyle name="20% - 强调文字颜色 3 3" xfId="548"/>
    <cellStyle name="20% - 强调文字颜色 3 3 2" xfId="549"/>
    <cellStyle name="20% - 强调文字颜色 3 3 2 2" xfId="550"/>
    <cellStyle name="20% - 强调文字颜色 3 3 2 2 2" xfId="551"/>
    <cellStyle name="20% - 强调文字颜色 3 3 2 2_（昕）2015年度福建省财政决算公开数据表（发布版）" xfId="552"/>
    <cellStyle name="20% - 强调文字颜色 3 3 2 3" xfId="553"/>
    <cellStyle name="20% - 强调文字颜色 3 3 2_（昕）2015年度福建省财政决算公开数据表（发布版）" xfId="554"/>
    <cellStyle name="20% - 强调文字颜色 3 3 3" xfId="555"/>
    <cellStyle name="20% - 强调文字颜色 3 3 3 2" xfId="556"/>
    <cellStyle name="20% - 强调文字颜色 3 3 3_（昕）2015年度福建省财政决算公开数据表（发布版）" xfId="557"/>
    <cellStyle name="20% - 强调文字颜色 3 3 4" xfId="558"/>
    <cellStyle name="20% - 强调文字颜色 3 3_（昕）2015年度福建省财政决算公开数据表（发布版）" xfId="559"/>
    <cellStyle name="20% - 强调文字颜色 3 4" xfId="560"/>
    <cellStyle name="20% - 强调文字颜色 3 4 2" xfId="561"/>
    <cellStyle name="20% - 强调文字颜色 3 4 2 2" xfId="562"/>
    <cellStyle name="20% - 强调文字颜色 3 4 2_（昕）2015年度福建省财政决算公开数据表（发布版）" xfId="563"/>
    <cellStyle name="20% - 强调文字颜色 3 4 3" xfId="564"/>
    <cellStyle name="20% - 强调文字颜色 3 4_（昕）2015年度福建省财政决算公开数据表（发布版）" xfId="565"/>
    <cellStyle name="20% - 强调文字颜色 3 5" xfId="566"/>
    <cellStyle name="20% - 强调文字颜色 3 5 2" xfId="567"/>
    <cellStyle name="20% - 强调文字颜色 3 5 2 2" xfId="568"/>
    <cellStyle name="20% - 强调文字颜色 3 5 2_（昕）2015年度福建省财政决算公开数据表（发布版）" xfId="569"/>
    <cellStyle name="20% - 强调文字颜色 3 5 3" xfId="570"/>
    <cellStyle name="20% - 强调文字颜色 3 5_（昕）2015年度福建省财政决算公开数据表（发布版）" xfId="571"/>
    <cellStyle name="20% - 强调文字颜色 3 6" xfId="572"/>
    <cellStyle name="20% - 强调文字颜色 3 6 2" xfId="573"/>
    <cellStyle name="20% - 强调文字颜色 3 6_（昕）2015年度福建省财政决算公开数据表（发布版）" xfId="574"/>
    <cellStyle name="20% - 强调文字颜色 3 7" xfId="575"/>
    <cellStyle name="20% - 强调文字颜色 3_（昕）2015年度福建省财政决算公开数据表（发布版）" xfId="576"/>
    <cellStyle name="20% - 强调文字颜色 4" xfId="577"/>
    <cellStyle name="20% - 强调文字颜色 4 2" xfId="578"/>
    <cellStyle name="20% - 强调文字颜色 4 2 2" xfId="579"/>
    <cellStyle name="20% - 强调文字颜色 4 2 2 2" xfId="580"/>
    <cellStyle name="20% - 强调文字颜色 4 2 2 2 2" xfId="581"/>
    <cellStyle name="20% - 强调文字颜色 4 2 2 2_（昕）2015年度福建省财政决算公开数据表（发布版）" xfId="582"/>
    <cellStyle name="20% - 强调文字颜色 4 2 2 3" xfId="583"/>
    <cellStyle name="20% - 强调文字颜色 4 2 2_（昕）2015年度福建省财政决算公开数据表（发布版）" xfId="584"/>
    <cellStyle name="20% - 强调文字颜色 4 2 3" xfId="585"/>
    <cellStyle name="20% - 强调文字颜色 4 2 3 2" xfId="586"/>
    <cellStyle name="20% - 强调文字颜色 4 2 3 2 2" xfId="587"/>
    <cellStyle name="20% - 强调文字颜色 4 2 3 2_（昕）2015年度福建省财政决算公开数据表（发布版）" xfId="588"/>
    <cellStyle name="20% - 强调文字颜色 4 2 3 3" xfId="589"/>
    <cellStyle name="20% - 强调文字颜色 4 2 3_（昕）2015年度福建省财政决算公开数据表（发布版）" xfId="590"/>
    <cellStyle name="20% - 强调文字颜色 4 2 4" xfId="591"/>
    <cellStyle name="20% - 强调文字颜色 4 2 4 2" xfId="592"/>
    <cellStyle name="20% - 强调文字颜色 4 2 4_（昕）2015年度福建省财政决算公开数据表（发布版）" xfId="593"/>
    <cellStyle name="20% - 强调文字颜色 4 2 5" xfId="594"/>
    <cellStyle name="20% - 强调文字颜色 4 2_（昕）2015年度福建省财政决算公开数据表（发布版）" xfId="595"/>
    <cellStyle name="20% - 强调文字颜色 4 3" xfId="596"/>
    <cellStyle name="20% - 强调文字颜色 4 3 2" xfId="597"/>
    <cellStyle name="20% - 强调文字颜色 4 3 2 2" xfId="598"/>
    <cellStyle name="20% - 强调文字颜色 4 3 2 2 2" xfId="599"/>
    <cellStyle name="20% - 强调文字颜色 4 3 2 2_（昕）2015年度福建省财政决算公开数据表（发布版）" xfId="600"/>
    <cellStyle name="20% - 强调文字颜色 4 3 2 3" xfId="601"/>
    <cellStyle name="20% - 强调文字颜色 4 3 2_（昕）2015年度福建省财政决算公开数据表（发布版）" xfId="602"/>
    <cellStyle name="20% - 强调文字颜色 4 3 3" xfId="603"/>
    <cellStyle name="20% - 强调文字颜色 4 3 3 2" xfId="604"/>
    <cellStyle name="20% - 强调文字颜色 4 3 3_（昕）2015年度福建省财政决算公开数据表（发布版）" xfId="605"/>
    <cellStyle name="20% - 强调文字颜色 4 3 4" xfId="606"/>
    <cellStyle name="20% - 强调文字颜色 4 3_（昕）2015年度福建省财政决算公开数据表（发布版）" xfId="607"/>
    <cellStyle name="20% - 强调文字颜色 4 4" xfId="608"/>
    <cellStyle name="20% - 强调文字颜色 4 4 2" xfId="609"/>
    <cellStyle name="20% - 强调文字颜色 4 4 2 2" xfId="610"/>
    <cellStyle name="20% - 强调文字颜色 4 4 2_（昕）2015年度福建省财政决算公开数据表（发布版）" xfId="611"/>
    <cellStyle name="20% - 强调文字颜色 4 4 3" xfId="612"/>
    <cellStyle name="20% - 强调文字颜色 4 4_（昕）2015年度福建省财政决算公开数据表（发布版）" xfId="613"/>
    <cellStyle name="20% - 强调文字颜色 4 5" xfId="614"/>
    <cellStyle name="20% - 强调文字颜色 4 5 2" xfId="615"/>
    <cellStyle name="20% - 强调文字颜色 4 5 2 2" xfId="616"/>
    <cellStyle name="20% - 强调文字颜色 4 5 2_（昕）2015年度福建省财政决算公开数据表（发布版）" xfId="617"/>
    <cellStyle name="20% - 强调文字颜色 4 5 3" xfId="618"/>
    <cellStyle name="20% - 强调文字颜色 4 5_（昕）2015年度福建省财政决算公开数据表（发布版）" xfId="619"/>
    <cellStyle name="20% - 强调文字颜色 4 6" xfId="620"/>
    <cellStyle name="20% - 强调文字颜色 4 6 2" xfId="621"/>
    <cellStyle name="20% - 强调文字颜色 4 6_（昕）2015年度福建省财政决算公开数据表（发布版）" xfId="622"/>
    <cellStyle name="20% - 强调文字颜色 4 7" xfId="623"/>
    <cellStyle name="20% - 强调文字颜色 4_（昕）2015年度福建省财政决算公开数据表（发布版）" xfId="624"/>
    <cellStyle name="20% - 强调文字颜色 5" xfId="625"/>
    <cellStyle name="20% - 强调文字颜色 5 2" xfId="626"/>
    <cellStyle name="20% - 强调文字颜色 5 2 2" xfId="627"/>
    <cellStyle name="20% - 强调文字颜色 5 2 2 2" xfId="628"/>
    <cellStyle name="20% - 强调文字颜色 5 2 2 2 2" xfId="629"/>
    <cellStyle name="20% - 强调文字颜色 5 2 2 2_（昕）2015年度福建省财政决算公开数据表（发布版）" xfId="630"/>
    <cellStyle name="20% - 强调文字颜色 5 2 2 3" xfId="631"/>
    <cellStyle name="20% - 强调文字颜色 5 2 2_（昕）2015年度福建省财政决算公开数据表（发布版）" xfId="632"/>
    <cellStyle name="20% - 强调文字颜色 5 2 3" xfId="633"/>
    <cellStyle name="20% - 强调文字颜色 5 2 3 2" xfId="634"/>
    <cellStyle name="20% - 强调文字颜色 5 2 3_（昕）2015年度福建省财政决算公开数据表（发布版）" xfId="635"/>
    <cellStyle name="20% - 强调文字颜色 5 2 4" xfId="636"/>
    <cellStyle name="20% - 强调文字颜色 5 2_（昕）2015年度福建省财政决算公开数据表（发布版）" xfId="637"/>
    <cellStyle name="20% - 强调文字颜色 5 3" xfId="638"/>
    <cellStyle name="20% - 强调文字颜色 5 3 2" xfId="639"/>
    <cellStyle name="20% - 强调文字颜色 5 3 2 2" xfId="640"/>
    <cellStyle name="20% - 强调文字颜色 5 3 2 2 2" xfId="641"/>
    <cellStyle name="20% - 强调文字颜色 5 3 2 2_（昕）2015年度福建省财政决算公开数据表（发布版）" xfId="642"/>
    <cellStyle name="20% - 强调文字颜色 5 3 2 3" xfId="643"/>
    <cellStyle name="20% - 强调文字颜色 5 3 2_（昕）2015年度福建省财政决算公开数据表（发布版）" xfId="644"/>
    <cellStyle name="20% - 强调文字颜色 5 3 3" xfId="645"/>
    <cellStyle name="20% - 强调文字颜色 5 3 3 2" xfId="646"/>
    <cellStyle name="20% - 强调文字颜色 5 3 3_（昕）2015年度福建省财政决算公开数据表（发布版）" xfId="647"/>
    <cellStyle name="20% - 强调文字颜色 5 3 4" xfId="648"/>
    <cellStyle name="20% - 强调文字颜色 5 3_（昕）2015年度福建省财政决算公开数据表（发布版）" xfId="649"/>
    <cellStyle name="20% - 强调文字颜色 5 4" xfId="650"/>
    <cellStyle name="20% - 强调文字颜色 5 4 2" xfId="651"/>
    <cellStyle name="20% - 强调文字颜色 5 4 2 2" xfId="652"/>
    <cellStyle name="20% - 强调文字颜色 5 4 2_（昕）2015年度福建省财政决算公开数据表（发布版）" xfId="653"/>
    <cellStyle name="20% - 强调文字颜色 5 4 3" xfId="654"/>
    <cellStyle name="20% - 强调文字颜色 5 4_（昕）2015年度福建省财政决算公开数据表（发布版）" xfId="655"/>
    <cellStyle name="20% - 强调文字颜色 5 5" xfId="656"/>
    <cellStyle name="20% - 强调文字颜色 5 5 2" xfId="657"/>
    <cellStyle name="20% - 强调文字颜色 5 5 2 2" xfId="658"/>
    <cellStyle name="20% - 强调文字颜色 5 5 2_（昕）2015年度福建省财政决算公开数据表（发布版）" xfId="659"/>
    <cellStyle name="20% - 强调文字颜色 5 5 3" xfId="660"/>
    <cellStyle name="20% - 强调文字颜色 5 5_（昕）2015年度福建省财政决算公开数据表（发布版）" xfId="661"/>
    <cellStyle name="20% - 强调文字颜色 5 6" xfId="662"/>
    <cellStyle name="20% - 强调文字颜色 5 6 2" xfId="663"/>
    <cellStyle name="20% - 强调文字颜色 5 6_（昕）2015年度福建省财政决算公开数据表（发布版）" xfId="664"/>
    <cellStyle name="20% - 强调文字颜色 5 7" xfId="665"/>
    <cellStyle name="20% - 强调文字颜色 5_（昕）2015年度福建省财政决算公开数据表（发布版）" xfId="666"/>
    <cellStyle name="20% - 强调文字颜色 6" xfId="667"/>
    <cellStyle name="20% - 强调文字颜色 6 2" xfId="668"/>
    <cellStyle name="20% - 强调文字颜色 6 2 2" xfId="669"/>
    <cellStyle name="20% - 强调文字颜色 6 2 2 2" xfId="670"/>
    <cellStyle name="20% - 强调文字颜色 6 2 2 2 2" xfId="671"/>
    <cellStyle name="20% - 强调文字颜色 6 2 2 2_（昕）2015年度福建省财政决算公开数据表（发布版）" xfId="672"/>
    <cellStyle name="20% - 强调文字颜色 6 2 2 3" xfId="673"/>
    <cellStyle name="20% - 强调文字颜色 6 2 2_（昕）2015年度福建省财政决算公开数据表（发布版）" xfId="674"/>
    <cellStyle name="20% - 强调文字颜色 6 2 3" xfId="675"/>
    <cellStyle name="20% - 强调文字颜色 6 2 3 2" xfId="676"/>
    <cellStyle name="20% - 强调文字颜色 6 2 3_（昕）2015年度福建省财政决算公开数据表（发布版）" xfId="677"/>
    <cellStyle name="20% - 强调文字颜色 6 2 4" xfId="678"/>
    <cellStyle name="20% - 强调文字颜色 6 2_（昕）2015年度福建省财政决算公开数据表（发布版）" xfId="679"/>
    <cellStyle name="20% - 强调文字颜色 6 3" xfId="680"/>
    <cellStyle name="20% - 强调文字颜色 6 3 2" xfId="681"/>
    <cellStyle name="20% - 强调文字颜色 6 3 2 2" xfId="682"/>
    <cellStyle name="20% - 强调文字颜色 6 3 2 2 2" xfId="683"/>
    <cellStyle name="20% - 强调文字颜色 6 3 2 2_（昕）2015年度福建省财政决算公开数据表（发布版）" xfId="684"/>
    <cellStyle name="20% - 强调文字颜色 6 3 2 3" xfId="685"/>
    <cellStyle name="20% - 强调文字颜色 6 3 2_（昕）2015年度福建省财政决算公开数据表（发布版）" xfId="686"/>
    <cellStyle name="20% - 强调文字颜色 6 3 3" xfId="687"/>
    <cellStyle name="20% - 强调文字颜色 6 3 3 2" xfId="688"/>
    <cellStyle name="20% - 强调文字颜色 6 3 3_（昕）2015年度福建省财政决算公开数据表（发布版）" xfId="689"/>
    <cellStyle name="20% - 强调文字颜色 6 3 4" xfId="690"/>
    <cellStyle name="20% - 强调文字颜色 6 3_（昕）2015年度福建省财政决算公开数据表（发布版）" xfId="691"/>
    <cellStyle name="20% - 强调文字颜色 6 4" xfId="692"/>
    <cellStyle name="20% - 强调文字颜色 6 4 2" xfId="693"/>
    <cellStyle name="20% - 强调文字颜色 6 4 2 2" xfId="694"/>
    <cellStyle name="20% - 强调文字颜色 6 4 2_（昕）2015年度福建省财政决算公开数据表（发布版）" xfId="695"/>
    <cellStyle name="20% - 强调文字颜色 6 4 3" xfId="696"/>
    <cellStyle name="20% - 强调文字颜色 6 4_（昕）2015年度福建省财政决算公开数据表（发布版）" xfId="697"/>
    <cellStyle name="20% - 强调文字颜色 6 5" xfId="698"/>
    <cellStyle name="20% - 强调文字颜色 6 5 2" xfId="699"/>
    <cellStyle name="20% - 强调文字颜色 6 5 2 2" xfId="700"/>
    <cellStyle name="20% - 强调文字颜色 6 5 2_（昕）2015年度福建省财政决算公开数据表（发布版）" xfId="701"/>
    <cellStyle name="20% - 强调文字颜色 6 5 3" xfId="702"/>
    <cellStyle name="20% - 强调文字颜色 6 5_（昕）2015年度福建省财政决算公开数据表（发布版）" xfId="703"/>
    <cellStyle name="20% - 强调文字颜色 6 6" xfId="704"/>
    <cellStyle name="20% - 强调文字颜色 6 6 2" xfId="705"/>
    <cellStyle name="20% - 强调文字颜色 6 6_（昕）2015年度福建省财政决算公开数据表（发布版）" xfId="706"/>
    <cellStyle name="20% - 强调文字颜色 6 7" xfId="707"/>
    <cellStyle name="20% - 强调文字颜色 6_（昕）2015年度福建省财政决算公开数据表（发布版）" xfId="708"/>
    <cellStyle name="40% - 强调文字颜色 1" xfId="709"/>
    <cellStyle name="40% - 强调文字颜色 1 2" xfId="710"/>
    <cellStyle name="40% - 强调文字颜色 1 2 2" xfId="711"/>
    <cellStyle name="40% - 强调文字颜色 1 2 2 2" xfId="712"/>
    <cellStyle name="40% - 强调文字颜色 1 2 2 2 2" xfId="713"/>
    <cellStyle name="40% - 强调文字颜色 1 2 2 2_（昕）2015年度福建省财政决算公开数据表（发布版）" xfId="714"/>
    <cellStyle name="40% - 强调文字颜色 1 2 2 3" xfId="715"/>
    <cellStyle name="40% - 强调文字颜色 1 2 2_（昕）2015年度福建省财政决算公开数据表（发布版）" xfId="716"/>
    <cellStyle name="40% - 强调文字颜色 1 2 3" xfId="717"/>
    <cellStyle name="40% - 强调文字颜色 1 2 3 2" xfId="718"/>
    <cellStyle name="40% - 强调文字颜色 1 2 3 2 2" xfId="719"/>
    <cellStyle name="40% - 强调文字颜色 1 2 3 2_（昕）2015年度福建省财政决算公开数据表（发布版）" xfId="720"/>
    <cellStyle name="40% - 强调文字颜色 1 2 3 3" xfId="721"/>
    <cellStyle name="40% - 强调文字颜色 1 2 3_（昕）2015年度福建省财政决算公开数据表（发布版）" xfId="722"/>
    <cellStyle name="40% - 强调文字颜色 1 2 4" xfId="723"/>
    <cellStyle name="40% - 强调文字颜色 1 2 4 2" xfId="724"/>
    <cellStyle name="40% - 强调文字颜色 1 2 4_（昕）2015年度福建省财政决算公开数据表（发布版）" xfId="725"/>
    <cellStyle name="40% - 强调文字颜色 1 2 5" xfId="726"/>
    <cellStyle name="40% - 强调文字颜色 1 2_（昕）2015年度福建省财政决算公开数据表（发布版）" xfId="727"/>
    <cellStyle name="40% - 强调文字颜色 1 3" xfId="728"/>
    <cellStyle name="40% - 强调文字颜色 1 3 2" xfId="729"/>
    <cellStyle name="40% - 强调文字颜色 1 3 2 2" xfId="730"/>
    <cellStyle name="40% - 强调文字颜色 1 3 2 2 2" xfId="731"/>
    <cellStyle name="40% - 强调文字颜色 1 3 2 2_（昕）2015年度福建省财政决算公开数据表（发布版）" xfId="732"/>
    <cellStyle name="40% - 强调文字颜色 1 3 2 3" xfId="733"/>
    <cellStyle name="40% - 强调文字颜色 1 3 2_（昕）2015年度福建省财政决算公开数据表（发布版）" xfId="734"/>
    <cellStyle name="40% - 强调文字颜色 1 3 3" xfId="735"/>
    <cellStyle name="40% - 强调文字颜色 1 3 3 2" xfId="736"/>
    <cellStyle name="40% - 强调文字颜色 1 3 3_（昕）2015年度福建省财政决算公开数据表（发布版）" xfId="737"/>
    <cellStyle name="40% - 强调文字颜色 1 3 4" xfId="738"/>
    <cellStyle name="40% - 强调文字颜色 1 3_（昕）2015年度福建省财政决算公开数据表（发布版）" xfId="739"/>
    <cellStyle name="40% - 强调文字颜色 1 4" xfId="740"/>
    <cellStyle name="40% - 强调文字颜色 1 4 2" xfId="741"/>
    <cellStyle name="40% - 强调文字颜色 1 4 2 2" xfId="742"/>
    <cellStyle name="40% - 强调文字颜色 1 4 2_（昕）2015年度福建省财政决算公开数据表（发布版）" xfId="743"/>
    <cellStyle name="40% - 强调文字颜色 1 4 3" xfId="744"/>
    <cellStyle name="40% - 强调文字颜色 1 4_（昕）2015年度福建省财政决算公开数据表（发布版）" xfId="745"/>
    <cellStyle name="40% - 强调文字颜色 1 5" xfId="746"/>
    <cellStyle name="40% - 强调文字颜色 1 5 2" xfId="747"/>
    <cellStyle name="40% - 强调文字颜色 1 5 2 2" xfId="748"/>
    <cellStyle name="40% - 强调文字颜色 1 5 2_（昕）2015年度福建省财政决算公开数据表（发布版）" xfId="749"/>
    <cellStyle name="40% - 强调文字颜色 1 5 3" xfId="750"/>
    <cellStyle name="40% - 强调文字颜色 1 5_（昕）2015年度福建省财政决算公开数据表（发布版）" xfId="751"/>
    <cellStyle name="40% - 强调文字颜色 1 6" xfId="752"/>
    <cellStyle name="40% - 强调文字颜色 1 6 2" xfId="753"/>
    <cellStyle name="40% - 强调文字颜色 1 6_（昕）2015年度福建省财政决算公开数据表（发布版）" xfId="754"/>
    <cellStyle name="40% - 强调文字颜色 1 7" xfId="755"/>
    <cellStyle name="40% - 强调文字颜色 1_（昕）2015年度福建省财政决算公开数据表（发布版）" xfId="756"/>
    <cellStyle name="40% - 强调文字颜色 2" xfId="757"/>
    <cellStyle name="40% - 强调文字颜色 2 2" xfId="758"/>
    <cellStyle name="40% - 强调文字颜色 2 2 2" xfId="759"/>
    <cellStyle name="40% - 强调文字颜色 2 2 2 2" xfId="760"/>
    <cellStyle name="40% - 强调文字颜色 2 2 2 2 2" xfId="761"/>
    <cellStyle name="40% - 强调文字颜色 2 2 2 2_（昕）2015年度福建省财政决算公开数据表（发布版）" xfId="762"/>
    <cellStyle name="40% - 强调文字颜色 2 2 2 3" xfId="763"/>
    <cellStyle name="40% - 强调文字颜色 2 2 2_（昕）2015年度福建省财政决算公开数据表（发布版）" xfId="764"/>
    <cellStyle name="40% - 强调文字颜色 2 2 3" xfId="765"/>
    <cellStyle name="40% - 强调文字颜色 2 2 3 2" xfId="766"/>
    <cellStyle name="40% - 强调文字颜色 2 2 3_（昕）2015年度福建省财政决算公开数据表（发布版）" xfId="767"/>
    <cellStyle name="40% - 强调文字颜色 2 2 4" xfId="768"/>
    <cellStyle name="40% - 强调文字颜色 2 2_（昕）2015年度福建省财政决算公开数据表（发布版）" xfId="769"/>
    <cellStyle name="40% - 强调文字颜色 2 3" xfId="770"/>
    <cellStyle name="40% - 强调文字颜色 2 3 2" xfId="771"/>
    <cellStyle name="40% - 强调文字颜色 2 3 2 2" xfId="772"/>
    <cellStyle name="40% - 强调文字颜色 2 3 2 2 2" xfId="773"/>
    <cellStyle name="40% - 强调文字颜色 2 3 2 2_（昕）2015年度福建省财政决算公开数据表（发布版）" xfId="774"/>
    <cellStyle name="40% - 强调文字颜色 2 3 2 3" xfId="775"/>
    <cellStyle name="40% - 强调文字颜色 2 3 2_（昕）2015年度福建省财政决算公开数据表（发布版）" xfId="776"/>
    <cellStyle name="40% - 强调文字颜色 2 3 3" xfId="777"/>
    <cellStyle name="40% - 强调文字颜色 2 3 3 2" xfId="778"/>
    <cellStyle name="40% - 强调文字颜色 2 3 3_（昕）2015年度福建省财政决算公开数据表（发布版）" xfId="779"/>
    <cellStyle name="40% - 强调文字颜色 2 3 4" xfId="780"/>
    <cellStyle name="40% - 强调文字颜色 2 3_（昕）2015年度福建省财政决算公开数据表（发布版）" xfId="781"/>
    <cellStyle name="40% - 强调文字颜色 2 4" xfId="782"/>
    <cellStyle name="40% - 强调文字颜色 2 4 2" xfId="783"/>
    <cellStyle name="40% - 强调文字颜色 2 4 2 2" xfId="784"/>
    <cellStyle name="40% - 强调文字颜色 2 4 2_（昕）2015年度福建省财政决算公开数据表（发布版）" xfId="785"/>
    <cellStyle name="40% - 强调文字颜色 2 4 3" xfId="786"/>
    <cellStyle name="40% - 强调文字颜色 2 4_（昕）2015年度福建省财政决算公开数据表（发布版）" xfId="787"/>
    <cellStyle name="40% - 强调文字颜色 2 5" xfId="788"/>
    <cellStyle name="40% - 强调文字颜色 2 5 2" xfId="789"/>
    <cellStyle name="40% - 强调文字颜色 2 5 2 2" xfId="790"/>
    <cellStyle name="40% - 强调文字颜色 2 5 2_（昕）2015年度福建省财政决算公开数据表（发布版）" xfId="791"/>
    <cellStyle name="40% - 强调文字颜色 2 5 3" xfId="792"/>
    <cellStyle name="40% - 强调文字颜色 2 5_（昕）2015年度福建省财政决算公开数据表（发布版）" xfId="793"/>
    <cellStyle name="40% - 强调文字颜色 2 6" xfId="794"/>
    <cellStyle name="40% - 强调文字颜色 2 6 2" xfId="795"/>
    <cellStyle name="40% - 强调文字颜色 2 6_（昕）2015年度福建省财政决算公开数据表（发布版）" xfId="796"/>
    <cellStyle name="40% - 强调文字颜色 2 7" xfId="797"/>
    <cellStyle name="40% - 强调文字颜色 2_（昕）2015年度福建省财政决算公开数据表（发布版）" xfId="798"/>
    <cellStyle name="40% - 强调文字颜色 3" xfId="799"/>
    <cellStyle name="40% - 强调文字颜色 3 2" xfId="800"/>
    <cellStyle name="40% - 强调文字颜色 3 2 2" xfId="801"/>
    <cellStyle name="40% - 强调文字颜色 3 2 2 2" xfId="802"/>
    <cellStyle name="40% - 强调文字颜色 3 2 2 2 2" xfId="803"/>
    <cellStyle name="40% - 强调文字颜色 3 2 2 2_（昕）2015年度福建省财政决算公开数据表（发布版）" xfId="804"/>
    <cellStyle name="40% - 强调文字颜色 3 2 2 3" xfId="805"/>
    <cellStyle name="40% - 强调文字颜色 3 2 2_（昕）2015年度福建省财政决算公开数据表（发布版）" xfId="806"/>
    <cellStyle name="40% - 强调文字颜色 3 2 3" xfId="807"/>
    <cellStyle name="40% - 强调文字颜色 3 2 3 2" xfId="808"/>
    <cellStyle name="40% - 强调文字颜色 3 2 3 2 2" xfId="809"/>
    <cellStyle name="40% - 强调文字颜色 3 2 3 2_（昕）2015年度福建省财政决算公开数据表（发布版）" xfId="810"/>
    <cellStyle name="40% - 强调文字颜色 3 2 3 3" xfId="811"/>
    <cellStyle name="40% - 强调文字颜色 3 2 3_（昕）2015年度福建省财政决算公开数据表（发布版）" xfId="812"/>
    <cellStyle name="40% - 强调文字颜色 3 2 4" xfId="813"/>
    <cellStyle name="40% - 强调文字颜色 3 2 4 2" xfId="814"/>
    <cellStyle name="40% - 强调文字颜色 3 2 4_（昕）2015年度福建省财政决算公开数据表（发布版）" xfId="815"/>
    <cellStyle name="40% - 强调文字颜色 3 2 5" xfId="816"/>
    <cellStyle name="40% - 强调文字颜色 3 2_（昕）2015年度福建省财政决算公开数据表（发布版）" xfId="817"/>
    <cellStyle name="40% - 强调文字颜色 3 3" xfId="818"/>
    <cellStyle name="40% - 强调文字颜色 3 3 2" xfId="819"/>
    <cellStyle name="40% - 强调文字颜色 3 3 2 2" xfId="820"/>
    <cellStyle name="40% - 强调文字颜色 3 3 2 2 2" xfId="821"/>
    <cellStyle name="40% - 强调文字颜色 3 3 2 2_（昕）2015年度福建省财政决算公开数据表（发布版）" xfId="822"/>
    <cellStyle name="40% - 强调文字颜色 3 3 2 3" xfId="823"/>
    <cellStyle name="40% - 强调文字颜色 3 3 2_（昕）2015年度福建省财政决算公开数据表（发布版）" xfId="824"/>
    <cellStyle name="40% - 强调文字颜色 3 3 3" xfId="825"/>
    <cellStyle name="40% - 强调文字颜色 3 3 3 2" xfId="826"/>
    <cellStyle name="40% - 强调文字颜色 3 3 3_（昕）2015年度福建省财政决算公开数据表（发布版）" xfId="827"/>
    <cellStyle name="40% - 强调文字颜色 3 3 4" xfId="828"/>
    <cellStyle name="40% - 强调文字颜色 3 3_（昕）2015年度福建省财政决算公开数据表（发布版）" xfId="829"/>
    <cellStyle name="40% - 强调文字颜色 3 4" xfId="830"/>
    <cellStyle name="40% - 强调文字颜色 3 4 2" xfId="831"/>
    <cellStyle name="40% - 强调文字颜色 3 4 2 2" xfId="832"/>
    <cellStyle name="40% - 强调文字颜色 3 4 2_（昕）2015年度福建省财政决算公开数据表（发布版）" xfId="833"/>
    <cellStyle name="40% - 强调文字颜色 3 4 3" xfId="834"/>
    <cellStyle name="40% - 强调文字颜色 3 4_（昕）2015年度福建省财政决算公开数据表（发布版）" xfId="835"/>
    <cellStyle name="40% - 强调文字颜色 3 5" xfId="836"/>
    <cellStyle name="40% - 强调文字颜色 3 5 2" xfId="837"/>
    <cellStyle name="40% - 强调文字颜色 3 5 2 2" xfId="838"/>
    <cellStyle name="40% - 强调文字颜色 3 5 2_（昕）2015年度福建省财政决算公开数据表（发布版）" xfId="839"/>
    <cellStyle name="40% - 强调文字颜色 3 5 3" xfId="840"/>
    <cellStyle name="40% - 强调文字颜色 3 5_（昕）2015年度福建省财政决算公开数据表（发布版）" xfId="841"/>
    <cellStyle name="40% - 强调文字颜色 3 6" xfId="842"/>
    <cellStyle name="40% - 强调文字颜色 3 6 2" xfId="843"/>
    <cellStyle name="40% - 强调文字颜色 3 6_（昕）2015年度福建省财政决算公开数据表（发布版）" xfId="844"/>
    <cellStyle name="40% - 强调文字颜色 3 7" xfId="845"/>
    <cellStyle name="40% - 强调文字颜色 3_（昕）2015年度福建省财政决算公开数据表（发布版）" xfId="846"/>
    <cellStyle name="40% - 强调文字颜色 4" xfId="847"/>
    <cellStyle name="40% - 强调文字颜色 4 2" xfId="848"/>
    <cellStyle name="40% - 强调文字颜色 4 2 2" xfId="849"/>
    <cellStyle name="40% - 强调文字颜色 4 2 2 2" xfId="850"/>
    <cellStyle name="40% - 强调文字颜色 4 2 2 2 2" xfId="851"/>
    <cellStyle name="40% - 强调文字颜色 4 2 2 2_（昕）2015年度福建省财政决算公开数据表（发布版）" xfId="852"/>
    <cellStyle name="40% - 强调文字颜色 4 2 2 3" xfId="853"/>
    <cellStyle name="40% - 强调文字颜色 4 2 2_（昕）2015年度福建省财政决算公开数据表（发布版）" xfId="854"/>
    <cellStyle name="40% - 强调文字颜色 4 2 3" xfId="855"/>
    <cellStyle name="40% - 强调文字颜色 4 2 3 2" xfId="856"/>
    <cellStyle name="40% - 强调文字颜色 4 2 3 2 2" xfId="857"/>
    <cellStyle name="40% - 强调文字颜色 4 2 3 2_（昕）2015年度福建省财政决算公开数据表（发布版）" xfId="858"/>
    <cellStyle name="40% - 强调文字颜色 4 2 3 3" xfId="859"/>
    <cellStyle name="40% - 强调文字颜色 4 2 3_（昕）2015年度福建省财政决算公开数据表（发布版）" xfId="860"/>
    <cellStyle name="40% - 强调文字颜色 4 2 4" xfId="861"/>
    <cellStyle name="40% - 强调文字颜色 4 2 4 2" xfId="862"/>
    <cellStyle name="40% - 强调文字颜色 4 2 4_（昕）2015年度福建省财政决算公开数据表（发布版）" xfId="863"/>
    <cellStyle name="40% - 强调文字颜色 4 2 5" xfId="864"/>
    <cellStyle name="40% - 强调文字颜色 4 2_（昕）2015年度福建省财政决算公开数据表（发布版）" xfId="865"/>
    <cellStyle name="40% - 强调文字颜色 4 3" xfId="866"/>
    <cellStyle name="40% - 强调文字颜色 4 3 2" xfId="867"/>
    <cellStyle name="40% - 强调文字颜色 4 3 2 2" xfId="868"/>
    <cellStyle name="40% - 强调文字颜色 4 3 2 2 2" xfId="869"/>
    <cellStyle name="40% - 强调文字颜色 4 3 2 2_（昕）2015年度福建省财政决算公开数据表（发布版）" xfId="870"/>
    <cellStyle name="40% - 强调文字颜色 4 3 2 3" xfId="871"/>
    <cellStyle name="40% - 强调文字颜色 4 3 2_（昕）2015年度福建省财政决算公开数据表（发布版）" xfId="872"/>
    <cellStyle name="40% - 强调文字颜色 4 3 3" xfId="873"/>
    <cellStyle name="40% - 强调文字颜色 4 3 3 2" xfId="874"/>
    <cellStyle name="40% - 强调文字颜色 4 3 3_（昕）2015年度福建省财政决算公开数据表（发布版）" xfId="875"/>
    <cellStyle name="40% - 强调文字颜色 4 3 4" xfId="876"/>
    <cellStyle name="40% - 强调文字颜色 4 3_（昕）2015年度福建省财政决算公开数据表（发布版）" xfId="877"/>
    <cellStyle name="40% - 强调文字颜色 4 4" xfId="878"/>
    <cellStyle name="40% - 强调文字颜色 4 4 2" xfId="879"/>
    <cellStyle name="40% - 强调文字颜色 4 4 2 2" xfId="880"/>
    <cellStyle name="40% - 强调文字颜色 4 4 2_（昕）2015年度福建省财政决算公开数据表（发布版）" xfId="881"/>
    <cellStyle name="40% - 强调文字颜色 4 4 3" xfId="882"/>
    <cellStyle name="40% - 强调文字颜色 4 4_（昕）2015年度福建省财政决算公开数据表（发布版）" xfId="883"/>
    <cellStyle name="40% - 强调文字颜色 4 5" xfId="884"/>
    <cellStyle name="40% - 强调文字颜色 4 5 2" xfId="885"/>
    <cellStyle name="40% - 强调文字颜色 4 5 2 2" xfId="886"/>
    <cellStyle name="40% - 强调文字颜色 4 5 2_（昕）2015年度福建省财政决算公开数据表（发布版）" xfId="887"/>
    <cellStyle name="40% - 强调文字颜色 4 5 3" xfId="888"/>
    <cellStyle name="40% - 强调文字颜色 4 5_（昕）2015年度福建省财政决算公开数据表（发布版）" xfId="889"/>
    <cellStyle name="40% - 强调文字颜色 4 6" xfId="890"/>
    <cellStyle name="40% - 强调文字颜色 4 6 2" xfId="891"/>
    <cellStyle name="40% - 强调文字颜色 4 6_（昕）2015年度福建省财政决算公开数据表（发布版）" xfId="892"/>
    <cellStyle name="40% - 强调文字颜色 4 7" xfId="893"/>
    <cellStyle name="40% - 强调文字颜色 4_（昕）2015年度福建省财政决算公开数据表（发布版）" xfId="894"/>
    <cellStyle name="40% - 强调文字颜色 5" xfId="895"/>
    <cellStyle name="40% - 强调文字颜色 5 2" xfId="896"/>
    <cellStyle name="40% - 强调文字颜色 5 2 2" xfId="897"/>
    <cellStyle name="40% - 强调文字颜色 5 2 2 2" xfId="898"/>
    <cellStyle name="40% - 强调文字颜色 5 2 2 2 2" xfId="899"/>
    <cellStyle name="40% - 强调文字颜色 5 2 2 2_（昕）2015年度福建省财政决算公开数据表（发布版）" xfId="900"/>
    <cellStyle name="40% - 强调文字颜色 5 2 2 3" xfId="901"/>
    <cellStyle name="40% - 强调文字颜色 5 2 2_（昕）2015年度福建省财政决算公开数据表（发布版）" xfId="902"/>
    <cellStyle name="40% - 强调文字颜色 5 2 3" xfId="903"/>
    <cellStyle name="40% - 强调文字颜色 5 2 3 2" xfId="904"/>
    <cellStyle name="40% - 强调文字颜色 5 2 3_（昕）2015年度福建省财政决算公开数据表（发布版）" xfId="905"/>
    <cellStyle name="40% - 强调文字颜色 5 2 4" xfId="906"/>
    <cellStyle name="40% - 强调文字颜色 5 2_（昕）2015年度福建省财政决算公开数据表（发布版）" xfId="907"/>
    <cellStyle name="40% - 强调文字颜色 5 3" xfId="908"/>
    <cellStyle name="40% - 强调文字颜色 5 3 2" xfId="909"/>
    <cellStyle name="40% - 强调文字颜色 5 3 2 2" xfId="910"/>
    <cellStyle name="40% - 强调文字颜色 5 3 2 2 2" xfId="911"/>
    <cellStyle name="40% - 强调文字颜色 5 3 2 2_（昕）2015年度福建省财政决算公开数据表（发布版）" xfId="912"/>
    <cellStyle name="40% - 强调文字颜色 5 3 2 3" xfId="913"/>
    <cellStyle name="40% - 强调文字颜色 5 3 2_（昕）2015年度福建省财政决算公开数据表（发布版）" xfId="914"/>
    <cellStyle name="40% - 强调文字颜色 5 3 3" xfId="915"/>
    <cellStyle name="40% - 强调文字颜色 5 3 3 2" xfId="916"/>
    <cellStyle name="40% - 强调文字颜色 5 3 3_（昕）2015年度福建省财政决算公开数据表（发布版）" xfId="917"/>
    <cellStyle name="40% - 强调文字颜色 5 3 4" xfId="918"/>
    <cellStyle name="40% - 强调文字颜色 5 3_（昕）2015年度福建省财政决算公开数据表（发布版）" xfId="919"/>
    <cellStyle name="40% - 强调文字颜色 5 4" xfId="920"/>
    <cellStyle name="40% - 强调文字颜色 5 4 2" xfId="921"/>
    <cellStyle name="40% - 强调文字颜色 5 4 2 2" xfId="922"/>
    <cellStyle name="40% - 强调文字颜色 5 4 2_（昕）2015年度福建省财政决算公开数据表（发布版）" xfId="923"/>
    <cellStyle name="40% - 强调文字颜色 5 4 3" xfId="924"/>
    <cellStyle name="40% - 强调文字颜色 5 4_（昕）2015年度福建省财政决算公开数据表（发布版）" xfId="925"/>
    <cellStyle name="40% - 强调文字颜色 5 5" xfId="926"/>
    <cellStyle name="40% - 强调文字颜色 5 5 2" xfId="927"/>
    <cellStyle name="40% - 强调文字颜色 5 5 2 2" xfId="928"/>
    <cellStyle name="40% - 强调文字颜色 5 5 2_（昕）2015年度福建省财政决算公开数据表（发布版）" xfId="929"/>
    <cellStyle name="40% - 强调文字颜色 5 5 3" xfId="930"/>
    <cellStyle name="40% - 强调文字颜色 5 5_（昕）2015年度福建省财政决算公开数据表（发布版）" xfId="931"/>
    <cellStyle name="40% - 强调文字颜色 5 6" xfId="932"/>
    <cellStyle name="40% - 强调文字颜色 5 6 2" xfId="933"/>
    <cellStyle name="40% - 强调文字颜色 5 6_（昕）2015年度福建省财政决算公开数据表（发布版）" xfId="934"/>
    <cellStyle name="40% - 强调文字颜色 5 7" xfId="935"/>
    <cellStyle name="40% - 强调文字颜色 5_（昕）2015年度福建省财政决算公开数据表（发布版）" xfId="936"/>
    <cellStyle name="40% - 强调文字颜色 6" xfId="937"/>
    <cellStyle name="40% - 强调文字颜色 6 2" xfId="938"/>
    <cellStyle name="40% - 强调文字颜色 6 2 2" xfId="939"/>
    <cellStyle name="40% - 强调文字颜色 6 2 2 2" xfId="940"/>
    <cellStyle name="40% - 强调文字颜色 6 2 2 2 2" xfId="941"/>
    <cellStyle name="40% - 强调文字颜色 6 2 2 2_（昕）2015年度福建省财政决算公开数据表（发布版）" xfId="942"/>
    <cellStyle name="40% - 强调文字颜色 6 2 2 3" xfId="943"/>
    <cellStyle name="40% - 强调文字颜色 6 2 2_（昕）2015年度福建省财政决算公开数据表（发布版）" xfId="944"/>
    <cellStyle name="40% - 强调文字颜色 6 2 3" xfId="945"/>
    <cellStyle name="40% - 强调文字颜色 6 2 3 2" xfId="946"/>
    <cellStyle name="40% - 强调文字颜色 6 2 3 2 2" xfId="947"/>
    <cellStyle name="40% - 强调文字颜色 6 2 3 2_（昕）2015年度福建省财政决算公开数据表（发布版）" xfId="948"/>
    <cellStyle name="40% - 强调文字颜色 6 2 3 3" xfId="949"/>
    <cellStyle name="40% - 强调文字颜色 6 2 3_（昕）2015年度福建省财政决算公开数据表（发布版）" xfId="950"/>
    <cellStyle name="40% - 强调文字颜色 6 2 4" xfId="951"/>
    <cellStyle name="40% - 强调文字颜色 6 2 4 2" xfId="952"/>
    <cellStyle name="40% - 强调文字颜色 6 2 4_（昕）2015年度福建省财政决算公开数据表（发布版）" xfId="953"/>
    <cellStyle name="40% - 强调文字颜色 6 2 5" xfId="954"/>
    <cellStyle name="40% - 强调文字颜色 6 2_（昕）2015年度福建省财政决算公开数据表（发布版）" xfId="955"/>
    <cellStyle name="40% - 强调文字颜色 6 3" xfId="956"/>
    <cellStyle name="40% - 强调文字颜色 6 3 2" xfId="957"/>
    <cellStyle name="40% - 强调文字颜色 6 3 2 2" xfId="958"/>
    <cellStyle name="40% - 强调文字颜色 6 3 2 2 2" xfId="959"/>
    <cellStyle name="40% - 强调文字颜色 6 3 2 2_（昕）2015年度福建省财政决算公开数据表（发布版）" xfId="960"/>
    <cellStyle name="40% - 强调文字颜色 6 3 2 3" xfId="961"/>
    <cellStyle name="40% - 强调文字颜色 6 3 2_（昕）2015年度福建省财政决算公开数据表（发布版）" xfId="962"/>
    <cellStyle name="40% - 强调文字颜色 6 3 3" xfId="963"/>
    <cellStyle name="40% - 强调文字颜色 6 3 3 2" xfId="964"/>
    <cellStyle name="40% - 强调文字颜色 6 3 3_（昕）2015年度福建省财政决算公开数据表（发布版）" xfId="965"/>
    <cellStyle name="40% - 强调文字颜色 6 3 4" xfId="966"/>
    <cellStyle name="40% - 强调文字颜色 6 3_（昕）2015年度福建省财政决算公开数据表（发布版）" xfId="967"/>
    <cellStyle name="40% - 强调文字颜色 6 4" xfId="968"/>
    <cellStyle name="40% - 强调文字颜色 6 4 2" xfId="969"/>
    <cellStyle name="40% - 强调文字颜色 6 4 2 2" xfId="970"/>
    <cellStyle name="40% - 强调文字颜色 6 4 2_（昕）2015年度福建省财政决算公开数据表（发布版）" xfId="971"/>
    <cellStyle name="40% - 强调文字颜色 6 4 3" xfId="972"/>
    <cellStyle name="40% - 强调文字颜色 6 4_（昕）2015年度福建省财政决算公开数据表（发布版）" xfId="973"/>
    <cellStyle name="40% - 强调文字颜色 6 5" xfId="974"/>
    <cellStyle name="40% - 强调文字颜色 6 5 2" xfId="975"/>
    <cellStyle name="40% - 强调文字颜色 6 5 2 2" xfId="976"/>
    <cellStyle name="40% - 强调文字颜色 6 5 2_（昕）2015年度福建省财政决算公开数据表（发布版）" xfId="977"/>
    <cellStyle name="40% - 强调文字颜色 6 5 3" xfId="978"/>
    <cellStyle name="40% - 强调文字颜色 6 5_（昕）2015年度福建省财政决算公开数据表（发布版）" xfId="979"/>
    <cellStyle name="40% - 强调文字颜色 6 6" xfId="980"/>
    <cellStyle name="40% - 强调文字颜色 6 6 2" xfId="981"/>
    <cellStyle name="40% - 强调文字颜色 6 6_（昕）2015年度福建省财政决算公开数据表（发布版）" xfId="982"/>
    <cellStyle name="40% - 强调文字颜色 6 7" xfId="983"/>
    <cellStyle name="40% - 强调文字颜色 6_（昕）2015年度福建省财政决算公开数据表（发布版）" xfId="984"/>
    <cellStyle name="60% - 强调文字颜色 1" xfId="985"/>
    <cellStyle name="60% - 强调文字颜色 1 2" xfId="986"/>
    <cellStyle name="60% - 强调文字颜色 1 2 2" xfId="987"/>
    <cellStyle name="60% - 强调文字颜色 1 2 2 2" xfId="988"/>
    <cellStyle name="60% - 强调文字颜色 1 2 2 2 2" xfId="989"/>
    <cellStyle name="60% - 强调文字颜色 1 2 2 3" xfId="990"/>
    <cellStyle name="60% - 强调文字颜色 1 2 3" xfId="991"/>
    <cellStyle name="60% - 强调文字颜色 1 2 3 2" xfId="992"/>
    <cellStyle name="60% - 强调文字颜色 1 2 3 2 2" xfId="993"/>
    <cellStyle name="60% - 强调文字颜色 1 2 3 3" xfId="994"/>
    <cellStyle name="60% - 强调文字颜色 1 2 4" xfId="995"/>
    <cellStyle name="60% - 强调文字颜色 1 2 4 2" xfId="996"/>
    <cellStyle name="60% - 强调文字颜色 1 2 5" xfId="997"/>
    <cellStyle name="60% - 强调文字颜色 1 2_（昕）2015年度福建省财政决算公开数据表（发布版）" xfId="998"/>
    <cellStyle name="60% - 强调文字颜色 1 3" xfId="999"/>
    <cellStyle name="60% - 强调文字颜色 1 3 2" xfId="1000"/>
    <cellStyle name="60% - 强调文字颜色 1 3 2 2" xfId="1001"/>
    <cellStyle name="60% - 强调文字颜色 1 3 2 2 2" xfId="1002"/>
    <cellStyle name="60% - 强调文字颜色 1 3 2 3" xfId="1003"/>
    <cellStyle name="60% - 强调文字颜色 1 3 3" xfId="1004"/>
    <cellStyle name="60% - 强调文字颜色 1 3 3 2" xfId="1005"/>
    <cellStyle name="60% - 强调文字颜色 1 3 4" xfId="1006"/>
    <cellStyle name="60% - 强调文字颜色 1 4" xfId="1007"/>
    <cellStyle name="60% - 强调文字颜色 1 4 2" xfId="1008"/>
    <cellStyle name="60% - 强调文字颜色 1 4 2 2" xfId="1009"/>
    <cellStyle name="60% - 强调文字颜色 1 4 3" xfId="1010"/>
    <cellStyle name="60% - 强调文字颜色 1 5" xfId="1011"/>
    <cellStyle name="60% - 强调文字颜色 1 5 2" xfId="1012"/>
    <cellStyle name="60% - 强调文字颜色 1 5 2 2" xfId="1013"/>
    <cellStyle name="60% - 强调文字颜色 1 5 3" xfId="1014"/>
    <cellStyle name="60% - 强调文字颜色 1 6" xfId="1015"/>
    <cellStyle name="60% - 强调文字颜色 1 6 2" xfId="1016"/>
    <cellStyle name="60% - 强调文字颜色 1 7" xfId="1017"/>
    <cellStyle name="60% - 强调文字颜色 2" xfId="1018"/>
    <cellStyle name="60% - 强调文字颜色 2 2" xfId="1019"/>
    <cellStyle name="60% - 强调文字颜色 2 2 2" xfId="1020"/>
    <cellStyle name="60% - 强调文字颜色 2 2 2 2" xfId="1021"/>
    <cellStyle name="60% - 强调文字颜色 2 2 2 2 2" xfId="1022"/>
    <cellStyle name="60% - 强调文字颜色 2 2 2 3" xfId="1023"/>
    <cellStyle name="60% - 强调文字颜色 2 2 3" xfId="1024"/>
    <cellStyle name="60% - 强调文字颜色 2 2 3 2" xfId="1025"/>
    <cellStyle name="60% - 强调文字颜色 2 2 3 2 2" xfId="1026"/>
    <cellStyle name="60% - 强调文字颜色 2 2 3 3" xfId="1027"/>
    <cellStyle name="60% - 强调文字颜色 2 2 4" xfId="1028"/>
    <cellStyle name="60% - 强调文字颜色 2 2 4 2" xfId="1029"/>
    <cellStyle name="60% - 强调文字颜色 2 2 5" xfId="1030"/>
    <cellStyle name="60% - 强调文字颜色 2 2_（昕）2015年度福建省财政决算公开数据表（发布版）" xfId="1031"/>
    <cellStyle name="60% - 强调文字颜色 2 3" xfId="1032"/>
    <cellStyle name="60% - 强调文字颜色 2 3 2" xfId="1033"/>
    <cellStyle name="60% - 强调文字颜色 2 3 2 2" xfId="1034"/>
    <cellStyle name="60% - 强调文字颜色 2 3 2 2 2" xfId="1035"/>
    <cellStyle name="60% - 强调文字颜色 2 3 2 3" xfId="1036"/>
    <cellStyle name="60% - 强调文字颜色 2 3 3" xfId="1037"/>
    <cellStyle name="60% - 强调文字颜色 2 3 3 2" xfId="1038"/>
    <cellStyle name="60% - 强调文字颜色 2 3 4" xfId="1039"/>
    <cellStyle name="60% - 强调文字颜色 2 4" xfId="1040"/>
    <cellStyle name="60% - 强调文字颜色 2 4 2" xfId="1041"/>
    <cellStyle name="60% - 强调文字颜色 2 4 2 2" xfId="1042"/>
    <cellStyle name="60% - 强调文字颜色 2 4 3" xfId="1043"/>
    <cellStyle name="60% - 强调文字颜色 2 5" xfId="1044"/>
    <cellStyle name="60% - 强调文字颜色 2 5 2" xfId="1045"/>
    <cellStyle name="60% - 强调文字颜色 2 5 2 2" xfId="1046"/>
    <cellStyle name="60% - 强调文字颜色 2 5 3" xfId="1047"/>
    <cellStyle name="60% - 强调文字颜色 2 6" xfId="1048"/>
    <cellStyle name="60% - 强调文字颜色 2 6 2" xfId="1049"/>
    <cellStyle name="60% - 强调文字颜色 2 7" xfId="1050"/>
    <cellStyle name="60% - 强调文字颜色 3" xfId="1051"/>
    <cellStyle name="60% - 强调文字颜色 3 2" xfId="1052"/>
    <cellStyle name="60% - 强调文字颜色 3 2 2" xfId="1053"/>
    <cellStyle name="60% - 强调文字颜色 3 2 2 2" xfId="1054"/>
    <cellStyle name="60% - 强调文字颜色 3 2 2 2 2" xfId="1055"/>
    <cellStyle name="60% - 强调文字颜色 3 2 2 3" xfId="1056"/>
    <cellStyle name="60% - 强调文字颜色 3 2 3" xfId="1057"/>
    <cellStyle name="60% - 强调文字颜色 3 2 3 2" xfId="1058"/>
    <cellStyle name="60% - 强调文字颜色 3 2 3 2 2" xfId="1059"/>
    <cellStyle name="60% - 强调文字颜色 3 2 3 3" xfId="1060"/>
    <cellStyle name="60% - 强调文字颜色 3 2 4" xfId="1061"/>
    <cellStyle name="60% - 强调文字颜色 3 2 4 2" xfId="1062"/>
    <cellStyle name="60% - 强调文字颜色 3 2 5" xfId="1063"/>
    <cellStyle name="60% - 强调文字颜色 3 2_（昕）2015年度福建省财政决算公开数据表（发布版）" xfId="1064"/>
    <cellStyle name="60% - 强调文字颜色 3 3" xfId="1065"/>
    <cellStyle name="60% - 强调文字颜色 3 3 2" xfId="1066"/>
    <cellStyle name="60% - 强调文字颜色 3 3 2 2" xfId="1067"/>
    <cellStyle name="60% - 强调文字颜色 3 3 2 2 2" xfId="1068"/>
    <cellStyle name="60% - 强调文字颜色 3 3 2 3" xfId="1069"/>
    <cellStyle name="60% - 强调文字颜色 3 3 3" xfId="1070"/>
    <cellStyle name="60% - 强调文字颜色 3 3 3 2" xfId="1071"/>
    <cellStyle name="60% - 强调文字颜色 3 3 4" xfId="1072"/>
    <cellStyle name="60% - 强调文字颜色 3 4" xfId="1073"/>
    <cellStyle name="60% - 强调文字颜色 3 4 2" xfId="1074"/>
    <cellStyle name="60% - 强调文字颜色 3 4 2 2" xfId="1075"/>
    <cellStyle name="60% - 强调文字颜色 3 4 3" xfId="1076"/>
    <cellStyle name="60% - 强调文字颜色 3 5" xfId="1077"/>
    <cellStyle name="60% - 强调文字颜色 3 5 2" xfId="1078"/>
    <cellStyle name="60% - 强调文字颜色 3 5 2 2" xfId="1079"/>
    <cellStyle name="60% - 强调文字颜色 3 5 3" xfId="1080"/>
    <cellStyle name="60% - 强调文字颜色 3 6" xfId="1081"/>
    <cellStyle name="60% - 强调文字颜色 3 6 2" xfId="1082"/>
    <cellStyle name="60% - 强调文字颜色 3 7" xfId="1083"/>
    <cellStyle name="60% - 强调文字颜色 4" xfId="1084"/>
    <cellStyle name="60% - 强调文字颜色 4 2" xfId="1085"/>
    <cellStyle name="60% - 强调文字颜色 4 2 2" xfId="1086"/>
    <cellStyle name="60% - 强调文字颜色 4 2 2 2" xfId="1087"/>
    <cellStyle name="60% - 强调文字颜色 4 2 2 2 2" xfId="1088"/>
    <cellStyle name="60% - 强调文字颜色 4 2 2 3" xfId="1089"/>
    <cellStyle name="60% - 强调文字颜色 4 2 3" xfId="1090"/>
    <cellStyle name="60% - 强调文字颜色 4 2 3 2" xfId="1091"/>
    <cellStyle name="60% - 强调文字颜色 4 2 3 2 2" xfId="1092"/>
    <cellStyle name="60% - 强调文字颜色 4 2 3 3" xfId="1093"/>
    <cellStyle name="60% - 强调文字颜色 4 2 4" xfId="1094"/>
    <cellStyle name="60% - 强调文字颜色 4 2 4 2" xfId="1095"/>
    <cellStyle name="60% - 强调文字颜色 4 2 5" xfId="1096"/>
    <cellStyle name="60% - 强调文字颜色 4 2_（昕）2015年度福建省财政决算公开数据表（发布版）" xfId="1097"/>
    <cellStyle name="60% - 强调文字颜色 4 3" xfId="1098"/>
    <cellStyle name="60% - 强调文字颜色 4 3 2" xfId="1099"/>
    <cellStyle name="60% - 强调文字颜色 4 3 2 2" xfId="1100"/>
    <cellStyle name="60% - 强调文字颜色 4 3 2 2 2" xfId="1101"/>
    <cellStyle name="60% - 强调文字颜色 4 3 2 3" xfId="1102"/>
    <cellStyle name="60% - 强调文字颜色 4 3 3" xfId="1103"/>
    <cellStyle name="60% - 强调文字颜色 4 3 3 2" xfId="1104"/>
    <cellStyle name="60% - 强调文字颜色 4 3 4" xfId="1105"/>
    <cellStyle name="60% - 强调文字颜色 4 4" xfId="1106"/>
    <cellStyle name="60% - 强调文字颜色 4 4 2" xfId="1107"/>
    <cellStyle name="60% - 强调文字颜色 4 4 2 2" xfId="1108"/>
    <cellStyle name="60% - 强调文字颜色 4 4 3" xfId="1109"/>
    <cellStyle name="60% - 强调文字颜色 4 5" xfId="1110"/>
    <cellStyle name="60% - 强调文字颜色 4 5 2" xfId="1111"/>
    <cellStyle name="60% - 强调文字颜色 4 5 2 2" xfId="1112"/>
    <cellStyle name="60% - 强调文字颜色 4 5 3" xfId="1113"/>
    <cellStyle name="60% - 强调文字颜色 4 6" xfId="1114"/>
    <cellStyle name="60% - 强调文字颜色 4 6 2" xfId="1115"/>
    <cellStyle name="60% - 强调文字颜色 4 7" xfId="1116"/>
    <cellStyle name="60% - 强调文字颜色 5" xfId="1117"/>
    <cellStyle name="60% - 强调文字颜色 5 2" xfId="1118"/>
    <cellStyle name="60% - 强调文字颜色 5 2 2" xfId="1119"/>
    <cellStyle name="60% - 强调文字颜色 5 2 2 2" xfId="1120"/>
    <cellStyle name="60% - 强调文字颜色 5 2 2 2 2" xfId="1121"/>
    <cellStyle name="60% - 强调文字颜色 5 2 2 3" xfId="1122"/>
    <cellStyle name="60% - 强调文字颜色 5 2 3" xfId="1123"/>
    <cellStyle name="60% - 强调文字颜色 5 2 3 2" xfId="1124"/>
    <cellStyle name="60% - 强调文字颜色 5 2 3 2 2" xfId="1125"/>
    <cellStyle name="60% - 强调文字颜色 5 2 3 3" xfId="1126"/>
    <cellStyle name="60% - 强调文字颜色 5 2 4" xfId="1127"/>
    <cellStyle name="60% - 强调文字颜色 5 2 4 2" xfId="1128"/>
    <cellStyle name="60% - 强调文字颜色 5 2 5" xfId="1129"/>
    <cellStyle name="60% - 强调文字颜色 5 2_（昕）2015年度福建省财政决算公开数据表（发布版）" xfId="1130"/>
    <cellStyle name="60% - 强调文字颜色 5 3" xfId="1131"/>
    <cellStyle name="60% - 强调文字颜色 5 3 2" xfId="1132"/>
    <cellStyle name="60% - 强调文字颜色 5 3 2 2" xfId="1133"/>
    <cellStyle name="60% - 强调文字颜色 5 3 2 2 2" xfId="1134"/>
    <cellStyle name="60% - 强调文字颜色 5 3 2 3" xfId="1135"/>
    <cellStyle name="60% - 强调文字颜色 5 3 3" xfId="1136"/>
    <cellStyle name="60% - 强调文字颜色 5 3 3 2" xfId="1137"/>
    <cellStyle name="60% - 强调文字颜色 5 3 4" xfId="1138"/>
    <cellStyle name="60% - 强调文字颜色 5 4" xfId="1139"/>
    <cellStyle name="60% - 强调文字颜色 5 4 2" xfId="1140"/>
    <cellStyle name="60% - 强调文字颜色 5 4 2 2" xfId="1141"/>
    <cellStyle name="60% - 强调文字颜色 5 4 3" xfId="1142"/>
    <cellStyle name="60% - 强调文字颜色 5 5" xfId="1143"/>
    <cellStyle name="60% - 强调文字颜色 5 5 2" xfId="1144"/>
    <cellStyle name="60% - 强调文字颜色 5 5 2 2" xfId="1145"/>
    <cellStyle name="60% - 强调文字颜色 5 5 3" xfId="1146"/>
    <cellStyle name="60% - 强调文字颜色 5 6" xfId="1147"/>
    <cellStyle name="60% - 强调文字颜色 5 6 2" xfId="1148"/>
    <cellStyle name="60% - 强调文字颜色 5 7" xfId="1149"/>
    <cellStyle name="60% - 强调文字颜色 6" xfId="1150"/>
    <cellStyle name="60% - 强调文字颜色 6 2" xfId="1151"/>
    <cellStyle name="60% - 强调文字颜色 6 2 2" xfId="1152"/>
    <cellStyle name="60% - 强调文字颜色 6 2 2 2" xfId="1153"/>
    <cellStyle name="60% - 强调文字颜色 6 2 2 2 2" xfId="1154"/>
    <cellStyle name="60% - 强调文字颜色 6 2 2 3" xfId="1155"/>
    <cellStyle name="60% - 强调文字颜色 6 2 3" xfId="1156"/>
    <cellStyle name="60% - 强调文字颜色 6 2 3 2" xfId="1157"/>
    <cellStyle name="60% - 强调文字颜色 6 2 3 2 2" xfId="1158"/>
    <cellStyle name="60% - 强调文字颜色 6 2 3 3" xfId="1159"/>
    <cellStyle name="60% - 强调文字颜色 6 2 4" xfId="1160"/>
    <cellStyle name="60% - 强调文字颜色 6 2 4 2" xfId="1161"/>
    <cellStyle name="60% - 强调文字颜色 6 2 5" xfId="1162"/>
    <cellStyle name="60% - 强调文字颜色 6 2_（昕）2015年度福建省财政决算公开数据表（发布版）" xfId="1163"/>
    <cellStyle name="60% - 强调文字颜色 6 3" xfId="1164"/>
    <cellStyle name="60% - 强调文字颜色 6 3 2" xfId="1165"/>
    <cellStyle name="60% - 强调文字颜色 6 3 2 2" xfId="1166"/>
    <cellStyle name="60% - 强调文字颜色 6 3 2 2 2" xfId="1167"/>
    <cellStyle name="60% - 强调文字颜色 6 3 2 3" xfId="1168"/>
    <cellStyle name="60% - 强调文字颜色 6 3 3" xfId="1169"/>
    <cellStyle name="60% - 强调文字颜色 6 3 3 2" xfId="1170"/>
    <cellStyle name="60% - 强调文字颜色 6 3 4" xfId="1171"/>
    <cellStyle name="60% - 强调文字颜色 6 4" xfId="1172"/>
    <cellStyle name="60% - 强调文字颜色 6 4 2" xfId="1173"/>
    <cellStyle name="60% - 强调文字颜色 6 4 2 2" xfId="1174"/>
    <cellStyle name="60% - 强调文字颜色 6 4 3" xfId="1175"/>
    <cellStyle name="60% - 强调文字颜色 6 5" xfId="1176"/>
    <cellStyle name="60% - 强调文字颜色 6 5 2" xfId="1177"/>
    <cellStyle name="60% - 强调文字颜色 6 5 2 2" xfId="1178"/>
    <cellStyle name="60% - 强调文字颜色 6 5 3" xfId="1179"/>
    <cellStyle name="60% - 强调文字颜色 6 6" xfId="1180"/>
    <cellStyle name="60% - 强调文字颜色 6 6 2" xfId="1181"/>
    <cellStyle name="60% - 强调文字颜色 6 7" xfId="1182"/>
    <cellStyle name="Calc Currency (0)" xfId="1183"/>
    <cellStyle name="Comma [0]" xfId="1184"/>
    <cellStyle name="comma zerodec" xfId="1185"/>
    <cellStyle name="Comma_1995" xfId="1186"/>
    <cellStyle name="Currency [0]" xfId="1187"/>
    <cellStyle name="Currency_1995" xfId="1188"/>
    <cellStyle name="Currency1" xfId="1189"/>
    <cellStyle name="Date" xfId="1190"/>
    <cellStyle name="Dollar (zero dec)" xfId="1191"/>
    <cellStyle name="Fixed" xfId="1192"/>
    <cellStyle name="Header1" xfId="1193"/>
    <cellStyle name="Header2" xfId="1194"/>
    <cellStyle name="HEADING1" xfId="1195"/>
    <cellStyle name="HEADING2" xfId="1196"/>
    <cellStyle name="no dec" xfId="1197"/>
    <cellStyle name="Norma,_laroux_4_营业在建 (2)_E21" xfId="1198"/>
    <cellStyle name="Normal_#10-Headcount" xfId="1199"/>
    <cellStyle name="Percent_laroux" xfId="1200"/>
    <cellStyle name="Total" xfId="1201"/>
    <cellStyle name="Percent" xfId="1202"/>
    <cellStyle name="百分比 2" xfId="1203"/>
    <cellStyle name="百分比 2 2" xfId="1204"/>
    <cellStyle name="百分比 2 2 2" xfId="1205"/>
    <cellStyle name="百分比 2 2 2 2" xfId="1206"/>
    <cellStyle name="百分比 2 2 2 2 2" xfId="1207"/>
    <cellStyle name="百分比 2 2 2 3" xfId="1208"/>
    <cellStyle name="百分比 2 2 3" xfId="1209"/>
    <cellStyle name="百分比 2 2 3 2" xfId="1210"/>
    <cellStyle name="百分比 2 2 4" xfId="1211"/>
    <cellStyle name="百分比 2 3" xfId="1212"/>
    <cellStyle name="百分比 2 3 2" xfId="1213"/>
    <cellStyle name="百分比 2 3 2 2" xfId="1214"/>
    <cellStyle name="百分比 2 3 3" xfId="1215"/>
    <cellStyle name="百分比 2 4" xfId="1216"/>
    <cellStyle name="百分比 2 4 2" xfId="1217"/>
    <cellStyle name="百分比 2 5" xfId="1218"/>
    <cellStyle name="百分比 3" xfId="1219"/>
    <cellStyle name="百分比 3 2" xfId="1220"/>
    <cellStyle name="百分比 3 2 2" xfId="1221"/>
    <cellStyle name="百分比 3 2 2 2" xfId="1222"/>
    <cellStyle name="百分比 3 2 3" xfId="1223"/>
    <cellStyle name="百分比 3 3" xfId="1224"/>
    <cellStyle name="百分比 3 3 2" xfId="1225"/>
    <cellStyle name="百分比 3 4" xfId="1226"/>
    <cellStyle name="百分比 3 5" xfId="1227"/>
    <cellStyle name="百分比 4" xfId="1228"/>
    <cellStyle name="百分比 4 2" xfId="1229"/>
    <cellStyle name="百分比 4 2 2" xfId="1230"/>
    <cellStyle name="百分比 4 2 2 2" xfId="1231"/>
    <cellStyle name="百分比 4 2 3" xfId="1232"/>
    <cellStyle name="百分比 4 3" xfId="1233"/>
    <cellStyle name="百分比 4 3 2" xfId="1234"/>
    <cellStyle name="百分比 4 4" xfId="1235"/>
    <cellStyle name="百分比 5" xfId="1236"/>
    <cellStyle name="百分比 5 2" xfId="1237"/>
    <cellStyle name="百分比 5 2 2" xfId="1238"/>
    <cellStyle name="百分比 5 2 2 2" xfId="1239"/>
    <cellStyle name="百分比 5 2 3" xfId="1240"/>
    <cellStyle name="百分比 5 3" xfId="1241"/>
    <cellStyle name="百分比 5 3 2" xfId="1242"/>
    <cellStyle name="百分比 5 4" xfId="1243"/>
    <cellStyle name="百分比 5 5" xfId="1244"/>
    <cellStyle name="百分比 6" xfId="1245"/>
    <cellStyle name="百分比 6 2" xfId="1246"/>
    <cellStyle name="百分比 6 2 2" xfId="1247"/>
    <cellStyle name="百分比 6 2 2 2" xfId="1248"/>
    <cellStyle name="百分比 6 2 3" xfId="1249"/>
    <cellStyle name="百分比 6 3" xfId="1250"/>
    <cellStyle name="百分比 6 3 2" xfId="1251"/>
    <cellStyle name="百分比 6 4" xfId="1252"/>
    <cellStyle name="百分比 7" xfId="1253"/>
    <cellStyle name="百分比 7 2" xfId="1254"/>
    <cellStyle name="百分比 7 2 2" xfId="1255"/>
    <cellStyle name="百分比 7 2 2 2" xfId="1256"/>
    <cellStyle name="百分比 7 2 3" xfId="1257"/>
    <cellStyle name="百分比 7 3" xfId="1258"/>
    <cellStyle name="百分比 7 3 2" xfId="1259"/>
    <cellStyle name="百分比 7 4" xfId="1260"/>
    <cellStyle name="标题" xfId="1261"/>
    <cellStyle name="标题 1" xfId="1262"/>
    <cellStyle name="标题 1 2" xfId="1263"/>
    <cellStyle name="标题 1 2 2" xfId="1264"/>
    <cellStyle name="标题 1 2 2 2" xfId="1265"/>
    <cellStyle name="标题 1 2 2 2 2" xfId="1266"/>
    <cellStyle name="标题 1 2 2 3" xfId="1267"/>
    <cellStyle name="标题 1 2 3" xfId="1268"/>
    <cellStyle name="标题 1 2 3 2" xfId="1269"/>
    <cellStyle name="标题 1 2 3 2 2" xfId="1270"/>
    <cellStyle name="标题 1 2 3 3" xfId="1271"/>
    <cellStyle name="标题 1 2 4" xfId="1272"/>
    <cellStyle name="标题 1 2 4 2" xfId="1273"/>
    <cellStyle name="标题 1 2 5" xfId="1274"/>
    <cellStyle name="标题 1 2_（昕）2015年度福建省财政决算公开数据表（发布版）" xfId="1275"/>
    <cellStyle name="标题 1 3" xfId="1276"/>
    <cellStyle name="标题 1 3 2" xfId="1277"/>
    <cellStyle name="标题 1 3 2 2" xfId="1278"/>
    <cellStyle name="标题 1 3 2 2 2" xfId="1279"/>
    <cellStyle name="标题 1 3 2 3" xfId="1280"/>
    <cellStyle name="标题 1 3 3" xfId="1281"/>
    <cellStyle name="标题 1 3 3 2" xfId="1282"/>
    <cellStyle name="标题 1 3 4" xfId="1283"/>
    <cellStyle name="标题 1 4" xfId="1284"/>
    <cellStyle name="标题 1 4 2" xfId="1285"/>
    <cellStyle name="标题 1 4 2 2" xfId="1286"/>
    <cellStyle name="标题 1 4 3" xfId="1287"/>
    <cellStyle name="标题 1 5" xfId="1288"/>
    <cellStyle name="标题 1 5 2" xfId="1289"/>
    <cellStyle name="标题 1 5 2 2" xfId="1290"/>
    <cellStyle name="标题 1 5 3" xfId="1291"/>
    <cellStyle name="标题 1 6" xfId="1292"/>
    <cellStyle name="标题 1 6 2" xfId="1293"/>
    <cellStyle name="标题 1 7" xfId="1294"/>
    <cellStyle name="标题 2" xfId="1295"/>
    <cellStyle name="标题 2 2" xfId="1296"/>
    <cellStyle name="标题 2 2 2" xfId="1297"/>
    <cellStyle name="标题 2 2 2 2" xfId="1298"/>
    <cellStyle name="标题 2 2 2 2 2" xfId="1299"/>
    <cellStyle name="标题 2 2 2 3" xfId="1300"/>
    <cellStyle name="标题 2 2 3" xfId="1301"/>
    <cellStyle name="标题 2 2 3 2" xfId="1302"/>
    <cellStyle name="标题 2 2 3 2 2" xfId="1303"/>
    <cellStyle name="标题 2 2 3 3" xfId="1304"/>
    <cellStyle name="标题 2 2 4" xfId="1305"/>
    <cellStyle name="标题 2 2 4 2" xfId="1306"/>
    <cellStyle name="标题 2 2 5" xfId="1307"/>
    <cellStyle name="标题 2 2_（昕）2015年度福建省财政决算公开数据表（发布版）" xfId="1308"/>
    <cellStyle name="标题 2 3" xfId="1309"/>
    <cellStyle name="标题 2 3 2" xfId="1310"/>
    <cellStyle name="标题 2 3 2 2" xfId="1311"/>
    <cellStyle name="标题 2 3 2 2 2" xfId="1312"/>
    <cellStyle name="标题 2 3 2 3" xfId="1313"/>
    <cellStyle name="标题 2 3 3" xfId="1314"/>
    <cellStyle name="标题 2 3 3 2" xfId="1315"/>
    <cellStyle name="标题 2 3 4" xfId="1316"/>
    <cellStyle name="标题 2 4" xfId="1317"/>
    <cellStyle name="标题 2 4 2" xfId="1318"/>
    <cellStyle name="标题 2 4 2 2" xfId="1319"/>
    <cellStyle name="标题 2 4 3" xfId="1320"/>
    <cellStyle name="标题 2 5" xfId="1321"/>
    <cellStyle name="标题 2 5 2" xfId="1322"/>
    <cellStyle name="标题 2 5 2 2" xfId="1323"/>
    <cellStyle name="标题 2 5 3" xfId="1324"/>
    <cellStyle name="标题 2 6" xfId="1325"/>
    <cellStyle name="标题 2 6 2" xfId="1326"/>
    <cellStyle name="标题 2 7" xfId="1327"/>
    <cellStyle name="标题 3" xfId="1328"/>
    <cellStyle name="标题 3 2" xfId="1329"/>
    <cellStyle name="标题 3 2 2" xfId="1330"/>
    <cellStyle name="标题 3 2 2 2" xfId="1331"/>
    <cellStyle name="标题 3 2 2 2 2" xfId="1332"/>
    <cellStyle name="标题 3 2 2 3" xfId="1333"/>
    <cellStyle name="标题 3 2 3" xfId="1334"/>
    <cellStyle name="标题 3 2 3 2" xfId="1335"/>
    <cellStyle name="标题 3 2 3 2 2" xfId="1336"/>
    <cellStyle name="标题 3 2 3 3" xfId="1337"/>
    <cellStyle name="标题 3 2 4" xfId="1338"/>
    <cellStyle name="标题 3 2 4 2" xfId="1339"/>
    <cellStyle name="标题 3 2 5" xfId="1340"/>
    <cellStyle name="标题 3 2_（昕）2015年度福建省财政决算公开数据表（发布版）" xfId="1341"/>
    <cellStyle name="标题 3 3" xfId="1342"/>
    <cellStyle name="标题 3 3 2" xfId="1343"/>
    <cellStyle name="标题 3 3 2 2" xfId="1344"/>
    <cellStyle name="标题 3 3 2 2 2" xfId="1345"/>
    <cellStyle name="标题 3 3 2 3" xfId="1346"/>
    <cellStyle name="标题 3 3 3" xfId="1347"/>
    <cellStyle name="标题 3 3 3 2" xfId="1348"/>
    <cellStyle name="标题 3 3 4" xfId="1349"/>
    <cellStyle name="标题 3 4" xfId="1350"/>
    <cellStyle name="标题 3 4 2" xfId="1351"/>
    <cellStyle name="标题 3 4 2 2" xfId="1352"/>
    <cellStyle name="标题 3 4 3" xfId="1353"/>
    <cellStyle name="标题 3 5" xfId="1354"/>
    <cellStyle name="标题 3 5 2" xfId="1355"/>
    <cellStyle name="标题 3 5 2 2" xfId="1356"/>
    <cellStyle name="标题 3 5 3" xfId="1357"/>
    <cellStyle name="标题 3 6" xfId="1358"/>
    <cellStyle name="标题 3 6 2" xfId="1359"/>
    <cellStyle name="标题 3 7" xfId="1360"/>
    <cellStyle name="标题 4" xfId="1361"/>
    <cellStyle name="标题 4 2" xfId="1362"/>
    <cellStyle name="标题 4 2 2" xfId="1363"/>
    <cellStyle name="标题 4 2 2 2" xfId="1364"/>
    <cellStyle name="标题 4 2 2 2 2" xfId="1365"/>
    <cellStyle name="标题 4 2 2 3" xfId="1366"/>
    <cellStyle name="标题 4 2 3" xfId="1367"/>
    <cellStyle name="标题 4 2 3 2" xfId="1368"/>
    <cellStyle name="标题 4 2 3 2 2" xfId="1369"/>
    <cellStyle name="标题 4 2 3 3" xfId="1370"/>
    <cellStyle name="标题 4 2 4" xfId="1371"/>
    <cellStyle name="标题 4 2 4 2" xfId="1372"/>
    <cellStyle name="标题 4 2 5" xfId="1373"/>
    <cellStyle name="标题 4 2_（昕）2015年度福建省财政决算公开数据表（发布版）" xfId="1374"/>
    <cellStyle name="标题 4 3" xfId="1375"/>
    <cellStyle name="标题 4 3 2" xfId="1376"/>
    <cellStyle name="标题 4 3 2 2" xfId="1377"/>
    <cellStyle name="标题 4 3 2 2 2" xfId="1378"/>
    <cellStyle name="标题 4 3 2 3" xfId="1379"/>
    <cellStyle name="标题 4 3 3" xfId="1380"/>
    <cellStyle name="标题 4 3 3 2" xfId="1381"/>
    <cellStyle name="标题 4 3 4" xfId="1382"/>
    <cellStyle name="标题 4 4" xfId="1383"/>
    <cellStyle name="标题 4 4 2" xfId="1384"/>
    <cellStyle name="标题 4 4 2 2" xfId="1385"/>
    <cellStyle name="标题 4 4 3" xfId="1386"/>
    <cellStyle name="标题 4 5" xfId="1387"/>
    <cellStyle name="标题 4 5 2" xfId="1388"/>
    <cellStyle name="标题 4 5 2 2" xfId="1389"/>
    <cellStyle name="标题 4 5 3" xfId="1390"/>
    <cellStyle name="标题 4 6" xfId="1391"/>
    <cellStyle name="标题 4 6 2" xfId="1392"/>
    <cellStyle name="标题 4 7" xfId="1393"/>
    <cellStyle name="标题 5" xfId="1394"/>
    <cellStyle name="标题 5 2" xfId="1395"/>
    <cellStyle name="标题 5 2 2" xfId="1396"/>
    <cellStyle name="标题 5 2 2 2" xfId="1397"/>
    <cellStyle name="标题 5 2 2 2 2" xfId="1398"/>
    <cellStyle name="标题 5 2 2 2_（昕）2015年度福建省财政决算公开数据表（发布版）" xfId="1399"/>
    <cellStyle name="标题 5 2 2 3" xfId="1400"/>
    <cellStyle name="标题 5 2 2_（昕）2015年度福建省财政决算公开数据表（发布版）" xfId="1401"/>
    <cellStyle name="标题 5 2 3" xfId="1402"/>
    <cellStyle name="标题 5 2 3 2" xfId="1403"/>
    <cellStyle name="标题 5 2 3_（昕）2015年度福建省财政决算公开数据表（发布版）" xfId="1404"/>
    <cellStyle name="标题 5 2 4" xfId="1405"/>
    <cellStyle name="标题 5 2_（昕）2015年度福建省财政决算公开数据表（发布版）" xfId="1406"/>
    <cellStyle name="标题 5 3" xfId="1407"/>
    <cellStyle name="标题 5 3 2" xfId="1408"/>
    <cellStyle name="标题 5 3 2 2" xfId="1409"/>
    <cellStyle name="标题 5 3 2_（昕）2015年度福建省财政决算公开数据表（发布版）" xfId="1410"/>
    <cellStyle name="标题 5 3 3" xfId="1411"/>
    <cellStyle name="标题 5 3_（昕）2015年度福建省财政决算公开数据表（发布版）" xfId="1412"/>
    <cellStyle name="标题 5 4" xfId="1413"/>
    <cellStyle name="标题 5 4 2" xfId="1414"/>
    <cellStyle name="标题 5 4 2 2" xfId="1415"/>
    <cellStyle name="标题 5 4 3" xfId="1416"/>
    <cellStyle name="标题 5 5" xfId="1417"/>
    <cellStyle name="标题 5 5 2" xfId="1418"/>
    <cellStyle name="标题 5 6" xfId="1419"/>
    <cellStyle name="标题 5_（昕）2015年度福建省财政决算公开数据表（发布版）" xfId="1420"/>
    <cellStyle name="标题 6" xfId="1421"/>
    <cellStyle name="标题 7" xfId="1422"/>
    <cellStyle name="标题 7 2" xfId="1423"/>
    <cellStyle name="标题 8" xfId="1424"/>
    <cellStyle name="表标题" xfId="1425"/>
    <cellStyle name="表标题 2" xfId="1426"/>
    <cellStyle name="表标题 2 2" xfId="1427"/>
    <cellStyle name="表标题 2 2 2" xfId="1428"/>
    <cellStyle name="表标题 2 2 2 2" xfId="1429"/>
    <cellStyle name="表标题 2 2 3" xfId="1430"/>
    <cellStyle name="表标题 2 3" xfId="1431"/>
    <cellStyle name="表标题 2 3 2" xfId="1432"/>
    <cellStyle name="表标题 2 4" xfId="1433"/>
    <cellStyle name="表标题 3" xfId="1434"/>
    <cellStyle name="表标题 3 2" xfId="1435"/>
    <cellStyle name="表标题 3 2 2" xfId="1436"/>
    <cellStyle name="表标题 3 3" xfId="1437"/>
    <cellStyle name="表标题 4" xfId="1438"/>
    <cellStyle name="表标题 4 2" xfId="1439"/>
    <cellStyle name="表标题 5" xfId="1440"/>
    <cellStyle name="差" xfId="1441"/>
    <cellStyle name="差 2" xfId="1442"/>
    <cellStyle name="差 2 2" xfId="1443"/>
    <cellStyle name="差 2 2 2" xfId="1444"/>
    <cellStyle name="差 2 2 2 2" xfId="1445"/>
    <cellStyle name="差 2 2 3" xfId="1446"/>
    <cellStyle name="差 2 3" xfId="1447"/>
    <cellStyle name="差 2 3 2" xfId="1448"/>
    <cellStyle name="差 2 4" xfId="1449"/>
    <cellStyle name="差 2_（昕）2015年度福建省财政决算公开数据表（发布版）" xfId="1450"/>
    <cellStyle name="差 3" xfId="1451"/>
    <cellStyle name="差 3 2" xfId="1452"/>
    <cellStyle name="差 3 2 2" xfId="1453"/>
    <cellStyle name="差 3 2 2 2" xfId="1454"/>
    <cellStyle name="差 3 2 3" xfId="1455"/>
    <cellStyle name="差 3 3" xfId="1456"/>
    <cellStyle name="差 3 3 2" xfId="1457"/>
    <cellStyle name="差 3 4" xfId="1458"/>
    <cellStyle name="差 4" xfId="1459"/>
    <cellStyle name="差 4 2" xfId="1460"/>
    <cellStyle name="差 4 2 2" xfId="1461"/>
    <cellStyle name="差 4 3" xfId="1462"/>
    <cellStyle name="差 5" xfId="1463"/>
    <cellStyle name="差 5 2" xfId="1464"/>
    <cellStyle name="差 5 2 2" xfId="1465"/>
    <cellStyle name="差 5 3" xfId="1466"/>
    <cellStyle name="差 6" xfId="1467"/>
    <cellStyle name="差 6 2" xfId="1468"/>
    <cellStyle name="差 7" xfId="1469"/>
    <cellStyle name="常规 10" xfId="1470"/>
    <cellStyle name="常规 10 2" xfId="1471"/>
    <cellStyle name="常规 10 2 2" xfId="1472"/>
    <cellStyle name="常规 10 2 2 2" xfId="1473"/>
    <cellStyle name="常规 10 2 2_（昕）2015年度福建省财政决算公开数据表（发布版）" xfId="1474"/>
    <cellStyle name="常规 10 2 3" xfId="1475"/>
    <cellStyle name="常规 10 2_（昕）2015年度福建省财政决算公开数据表（发布版）" xfId="1476"/>
    <cellStyle name="常规 10 3" xfId="1477"/>
    <cellStyle name="常规 10 3 2" xfId="1478"/>
    <cellStyle name="常规 10 3_（昕）2015年度福建省财政决算公开数据表（发布版）" xfId="1479"/>
    <cellStyle name="常规 10 4" xfId="1480"/>
    <cellStyle name="常规 10_（昕）2015年度福建省财政决算公开数据表（发布版）" xfId="1481"/>
    <cellStyle name="常规 11" xfId="1482"/>
    <cellStyle name="常规 11 2" xfId="1483"/>
    <cellStyle name="常规 11 2 2" xfId="1484"/>
    <cellStyle name="常规 11 2 2 2" xfId="1485"/>
    <cellStyle name="常规 11 2 3" xfId="1486"/>
    <cellStyle name="常规 11 3" xfId="1487"/>
    <cellStyle name="常规 11 3 2" xfId="1488"/>
    <cellStyle name="常规 11 4" xfId="1489"/>
    <cellStyle name="常规 12" xfId="1490"/>
    <cellStyle name="常规 12 2" xfId="1491"/>
    <cellStyle name="常规 12 2 2" xfId="1492"/>
    <cellStyle name="常规 12 2 2 2" xfId="1493"/>
    <cellStyle name="常规 12 2 2 2 2" xfId="1494"/>
    <cellStyle name="常规 12 2 2 2_（昕）2015年度福建省财政决算公开数据表（发布版）" xfId="1495"/>
    <cellStyle name="常规 12 2 2 3" xfId="1496"/>
    <cellStyle name="常规 12 2 2 4" xfId="1497"/>
    <cellStyle name="常规 12 2 2_（昕）2015年度福建省财政决算公开数据表（发布版）" xfId="1498"/>
    <cellStyle name="常规 12 2 3" xfId="1499"/>
    <cellStyle name="常规 12 2 3 2" xfId="1500"/>
    <cellStyle name="常规 12 2 3_（昕）2015年度福建省财政决算公开数据表（发布版）" xfId="1501"/>
    <cellStyle name="常规 12 2 4" xfId="1502"/>
    <cellStyle name="常规 12 2_（昕）2015年度福建省财政决算公开数据表（发布版）" xfId="1503"/>
    <cellStyle name="常规 12 3" xfId="1504"/>
    <cellStyle name="常规 12 3 2" xfId="1505"/>
    <cellStyle name="常规 12 3_（昕）2015年度福建省财政决算公开数据表（发布版）" xfId="1506"/>
    <cellStyle name="常规 12 4" xfId="1507"/>
    <cellStyle name="常规 12 4 2" xfId="1508"/>
    <cellStyle name="常规 12 4_（昕）2015年度福建省财政决算公开数据表（发布版）" xfId="1509"/>
    <cellStyle name="常规 12 5" xfId="1510"/>
    <cellStyle name="常规 12 6" xfId="1511"/>
    <cellStyle name="常规 12_（昕）2015年度福建省财政决算公开数据表（发布版）" xfId="1512"/>
    <cellStyle name="常规 13" xfId="1513"/>
    <cellStyle name="常规 13 2" xfId="1514"/>
    <cellStyle name="常规 13 2 2" xfId="1515"/>
    <cellStyle name="常规 13 2 2 2" xfId="1516"/>
    <cellStyle name="常规 13 2 2_（昕）2015年度福建省财政决算公开数据表（发布版）" xfId="1517"/>
    <cellStyle name="常规 13 2 3" xfId="1518"/>
    <cellStyle name="常规 13 2 4" xfId="1519"/>
    <cellStyle name="常规 13 2_（昕）2015年度福建省财政决算公开数据表（发布版）" xfId="1520"/>
    <cellStyle name="常规 13 3" xfId="1521"/>
    <cellStyle name="常规 13 3 2" xfId="1522"/>
    <cellStyle name="常规 13 3_（昕）2015年度福建省财政决算公开数据表（发布版）" xfId="1523"/>
    <cellStyle name="常规 13 4" xfId="1524"/>
    <cellStyle name="常规 13_（昕）2015年度福建省财政决算公开数据表（发布版）" xfId="1525"/>
    <cellStyle name="常规 14" xfId="1526"/>
    <cellStyle name="常规 14 2" xfId="1527"/>
    <cellStyle name="常规 14 3" xfId="1528"/>
    <cellStyle name="常规 14 4" xfId="1529"/>
    <cellStyle name="常规 14_（昕）2015年度福建省财政决算公开数据表（发布版）" xfId="1530"/>
    <cellStyle name="常规 15" xfId="1531"/>
    <cellStyle name="常规 15 2" xfId="1532"/>
    <cellStyle name="常规 15 3" xfId="1533"/>
    <cellStyle name="常规 15 4" xfId="1534"/>
    <cellStyle name="常规 15_（昕）2015年度福建省财政决算公开数据表（发布版）" xfId="1535"/>
    <cellStyle name="常规 16" xfId="1536"/>
    <cellStyle name="常规 16 2" xfId="1537"/>
    <cellStyle name="常规 16_（昕）2015年度福建省财政决算公开数据表（发布版）" xfId="1538"/>
    <cellStyle name="常规 17" xfId="1539"/>
    <cellStyle name="常规 17 2" xfId="1540"/>
    <cellStyle name="常规 17_（昕）2015年度福建省财政决算公开数据表（发布版）" xfId="1541"/>
    <cellStyle name="常规 18" xfId="1542"/>
    <cellStyle name="常规 18 2" xfId="1543"/>
    <cellStyle name="常规 18_（昕）2015年度福建省财政决算公开数据表（发布版）" xfId="1544"/>
    <cellStyle name="常规 19" xfId="1545"/>
    <cellStyle name="常规 19 2" xfId="1546"/>
    <cellStyle name="常规 19_（昕）2015年度福建省财政决算公开数据表（发布版）" xfId="1547"/>
    <cellStyle name="常规 2" xfId="1548"/>
    <cellStyle name="常规 2 2" xfId="1549"/>
    <cellStyle name="常规 2 2 10" xfId="1550"/>
    <cellStyle name="常规 2 2 2" xfId="1551"/>
    <cellStyle name="常规 2 2 2 2" xfId="1552"/>
    <cellStyle name="常规 2 2 2 2 2" xfId="1553"/>
    <cellStyle name="常规 2 2 2 2 2 2" xfId="1554"/>
    <cellStyle name="常规 2 2 2 2 2 3" xfId="1555"/>
    <cellStyle name="常规 2 2 2 2 2 4" xfId="1556"/>
    <cellStyle name="常规 2 2 2 2 2_（昕）2015年度福建省财政决算公开数据表（发布版）" xfId="1557"/>
    <cellStyle name="常规 2 2 2 2 3" xfId="1558"/>
    <cellStyle name="常规 2 2 2 2 3 2" xfId="1559"/>
    <cellStyle name="常规 2 2 2 2 3 3" xfId="1560"/>
    <cellStyle name="常规 2 2 2 2 3_（昕）2015年度福建省财政决算公开数据表（发布版）" xfId="1561"/>
    <cellStyle name="常规 2 2 2 2 4" xfId="1562"/>
    <cellStyle name="常规 2 2 2 2 4 2" xfId="1563"/>
    <cellStyle name="常规 2 2 2 2 4 3" xfId="1564"/>
    <cellStyle name="常规 2 2 2 2 4 4" xfId="1565"/>
    <cellStyle name="常规 2 2 2 2 4_（昕）2015年度福建省财政决算公开数据表（发布版）" xfId="1566"/>
    <cellStyle name="常规 2 2 2 2 5" xfId="1567"/>
    <cellStyle name="常规 2 2 2 2 6" xfId="1568"/>
    <cellStyle name="常规 2 2 2 2 7" xfId="1569"/>
    <cellStyle name="常规 2 2 2 2_（昕）2015年度福建省财政决算公开数据表（发布版）" xfId="1570"/>
    <cellStyle name="常规 2 2 2 3" xfId="1571"/>
    <cellStyle name="常规 2 2 2 3 2" xfId="1572"/>
    <cellStyle name="常规 2 2 2 3 3" xfId="1573"/>
    <cellStyle name="常规 2 2 2 3 4" xfId="1574"/>
    <cellStyle name="常规 2 2 2 3_（昕）2015年度福建省财政决算公开数据表（发布版）" xfId="1575"/>
    <cellStyle name="常规 2 2 2 4" xfId="1576"/>
    <cellStyle name="常规 2 2 2 4 2" xfId="1577"/>
    <cellStyle name="常规 2 2 2 4 3" xfId="1578"/>
    <cellStyle name="常规 2 2 2 4 4" xfId="1579"/>
    <cellStyle name="常规 2 2 2 4_（昕）2015年度福建省财政决算公开数据表（发布版）" xfId="1580"/>
    <cellStyle name="常规 2 2 2 5" xfId="1581"/>
    <cellStyle name="常规 2 2 2 5 2" xfId="1582"/>
    <cellStyle name="常规 2 2 2 5 3" xfId="1583"/>
    <cellStyle name="常规 2 2 2 5_（昕）2015年度福建省财政决算公开数据表（发布版）" xfId="1584"/>
    <cellStyle name="常规 2 2 2 6" xfId="1585"/>
    <cellStyle name="常规 2 2 2 6 2" xfId="1586"/>
    <cellStyle name="常规 2 2 2 6 3" xfId="1587"/>
    <cellStyle name="常规 2 2 2 6 4" xfId="1588"/>
    <cellStyle name="常规 2 2 2 6_（昕）2015年度福建省财政决算公开数据表（发布版）" xfId="1589"/>
    <cellStyle name="常规 2 2 2 7" xfId="1590"/>
    <cellStyle name="常规 2 2 2 8" xfId="1591"/>
    <cellStyle name="常规 2 2 2 9" xfId="1592"/>
    <cellStyle name="常规 2 2 2_（昕）2015年度福建省财政决算公开数据表（发布版）" xfId="1593"/>
    <cellStyle name="常规 2 2 3" xfId="1594"/>
    <cellStyle name="常规 2 2 3 2" xfId="1595"/>
    <cellStyle name="常规 2 2 3 2 2" xfId="1596"/>
    <cellStyle name="常规 2 2 3 2 3" xfId="1597"/>
    <cellStyle name="常规 2 2 3 2 4" xfId="1598"/>
    <cellStyle name="常规 2 2 3 2_（昕）2015年度福建省财政决算公开数据表（发布版）" xfId="1599"/>
    <cellStyle name="常规 2 2 3 3" xfId="1600"/>
    <cellStyle name="常规 2 2 3 3 2" xfId="1601"/>
    <cellStyle name="常规 2 2 3 3 3" xfId="1602"/>
    <cellStyle name="常规 2 2 3 3_（昕）2015年度福建省财政决算公开数据表（发布版）" xfId="1603"/>
    <cellStyle name="常规 2 2 3 4" xfId="1604"/>
    <cellStyle name="常规 2 2 3 4 2" xfId="1605"/>
    <cellStyle name="常规 2 2 3 4 3" xfId="1606"/>
    <cellStyle name="常规 2 2 3 4 4" xfId="1607"/>
    <cellStyle name="常规 2 2 3 4_（昕）2015年度福建省财政决算公开数据表（发布版）" xfId="1608"/>
    <cellStyle name="常规 2 2 3 5" xfId="1609"/>
    <cellStyle name="常规 2 2 3 6" xfId="1610"/>
    <cellStyle name="常规 2 2 3 7" xfId="1611"/>
    <cellStyle name="常规 2 2 3_（昕）2015年度福建省财政决算公开数据表（发布版）" xfId="1612"/>
    <cellStyle name="常规 2 2 4" xfId="1613"/>
    <cellStyle name="常规 2 2 4 2" xfId="1614"/>
    <cellStyle name="常规 2 2 4 3" xfId="1615"/>
    <cellStyle name="常规 2 2 4 4" xfId="1616"/>
    <cellStyle name="常规 2 2 4_（昕）2015年度福建省财政决算公开数据表（发布版）" xfId="1617"/>
    <cellStyle name="常规 2 2 5" xfId="1618"/>
    <cellStyle name="常规 2 2 5 2" xfId="1619"/>
    <cellStyle name="常规 2 2 5 3" xfId="1620"/>
    <cellStyle name="常规 2 2 5 4" xfId="1621"/>
    <cellStyle name="常规 2 2 5_（昕）2015年度福建省财政决算公开数据表（发布版）" xfId="1622"/>
    <cellStyle name="常规 2 2 6" xfId="1623"/>
    <cellStyle name="常规 2 2 6 2" xfId="1624"/>
    <cellStyle name="常规 2 2 6 3" xfId="1625"/>
    <cellStyle name="常规 2 2 6_（昕）2015年度福建省财政决算公开数据表（发布版）" xfId="1626"/>
    <cellStyle name="常规 2 2 7" xfId="1627"/>
    <cellStyle name="常规 2 2 7 2" xfId="1628"/>
    <cellStyle name="常规 2 2 7 3" xfId="1629"/>
    <cellStyle name="常规 2 2 7 4" xfId="1630"/>
    <cellStyle name="常规 2 2 7_（昕）2015年度福建省财政决算公开数据表（发布版）" xfId="1631"/>
    <cellStyle name="常规 2 2 8" xfId="1632"/>
    <cellStyle name="常规 2 2 9" xfId="1633"/>
    <cellStyle name="常规 2 2_（昕）2015年度福建省财政决算公开数据表（发布版）" xfId="1634"/>
    <cellStyle name="常规 2 3" xfId="1635"/>
    <cellStyle name="常规 2 3 2" xfId="1636"/>
    <cellStyle name="常规 2 3 2 2" xfId="1637"/>
    <cellStyle name="常规 2 3 2 2 2" xfId="1638"/>
    <cellStyle name="常规 2 3 2 2 3" xfId="1639"/>
    <cellStyle name="常规 2 3 2 2 4" xfId="1640"/>
    <cellStyle name="常规 2 3 2 2 5" xfId="1641"/>
    <cellStyle name="常规 2 3 2 2_（昕）2015年度福建省财政决算公开数据表（发布版）" xfId="1642"/>
    <cellStyle name="常规 2 3 2 3" xfId="1643"/>
    <cellStyle name="常规 2 3 2 3 2" xfId="1644"/>
    <cellStyle name="常规 2 3 2 3 3" xfId="1645"/>
    <cellStyle name="常规 2 3 2 3_（昕）2015年度福建省财政决算公开数据表（发布版）" xfId="1646"/>
    <cellStyle name="常规 2 3 2 4" xfId="1647"/>
    <cellStyle name="常规 2 3 2 4 2" xfId="1648"/>
    <cellStyle name="常规 2 3 2 4 3" xfId="1649"/>
    <cellStyle name="常规 2 3 2 4 4" xfId="1650"/>
    <cellStyle name="常规 2 3 2 4_（昕）2015年度福建省财政决算公开数据表（发布版）" xfId="1651"/>
    <cellStyle name="常规 2 3 2 5" xfId="1652"/>
    <cellStyle name="常规 2 3 2 6" xfId="1653"/>
    <cellStyle name="常规 2 3 2 7" xfId="1654"/>
    <cellStyle name="常规 2 3 2_（昕）2015年度福建省财政决算公开数据表（发布版）" xfId="1655"/>
    <cellStyle name="常规 2 3 3" xfId="1656"/>
    <cellStyle name="常规 2 3 3 2" xfId="1657"/>
    <cellStyle name="常规 2 3 3 3" xfId="1658"/>
    <cellStyle name="常规 2 3 3 4" xfId="1659"/>
    <cellStyle name="常规 2 3 3 5" xfId="1660"/>
    <cellStyle name="常规 2 3 3_（昕）2015年度福建省财政决算公开数据表（发布版）" xfId="1661"/>
    <cellStyle name="常规 2 3 4" xfId="1662"/>
    <cellStyle name="常规 2 3 4 2" xfId="1663"/>
    <cellStyle name="常规 2 3 4 3" xfId="1664"/>
    <cellStyle name="常规 2 3 4 4" xfId="1665"/>
    <cellStyle name="常规 2 3 4_（昕）2015年度福建省财政决算公开数据表（发布版）" xfId="1666"/>
    <cellStyle name="常规 2 3 5" xfId="1667"/>
    <cellStyle name="常规 2 3 5 2" xfId="1668"/>
    <cellStyle name="常规 2 3 5 3" xfId="1669"/>
    <cellStyle name="常规 2 3 6" xfId="1670"/>
    <cellStyle name="常规 2 3 6 2" xfId="1671"/>
    <cellStyle name="常规 2 3 6 3" xfId="1672"/>
    <cellStyle name="常规 2 3 6 4" xfId="1673"/>
    <cellStyle name="常规 2 3 7" xfId="1674"/>
    <cellStyle name="常规 2 3 8" xfId="1675"/>
    <cellStyle name="常规 2 3 9" xfId="1676"/>
    <cellStyle name="常规 2 3_（昕）2015年度福建省财政决算公开数据表（发布版）" xfId="1677"/>
    <cellStyle name="常规 2 4" xfId="1678"/>
    <cellStyle name="常规 2 4 10" xfId="1679"/>
    <cellStyle name="常规 2 4 2" xfId="1680"/>
    <cellStyle name="常规 2 4 2 2" xfId="1681"/>
    <cellStyle name="常规 2 4 2 2 2" xfId="1682"/>
    <cellStyle name="常规 2 4 2 2 3" xfId="1683"/>
    <cellStyle name="常规 2 4 2 2 4" xfId="1684"/>
    <cellStyle name="常规 2 4 2 2 5" xfId="1685"/>
    <cellStyle name="常规 2 4 2 3" xfId="1686"/>
    <cellStyle name="常规 2 4 2 3 2" xfId="1687"/>
    <cellStyle name="常规 2 4 2 3 3" xfId="1688"/>
    <cellStyle name="常规 2 4 2 4" xfId="1689"/>
    <cellStyle name="常规 2 4 2 4 2" xfId="1690"/>
    <cellStyle name="常规 2 4 2 4 3" xfId="1691"/>
    <cellStyle name="常规 2 4 2 4 4" xfId="1692"/>
    <cellStyle name="常规 2 4 2 5" xfId="1693"/>
    <cellStyle name="常规 2 4 2 6" xfId="1694"/>
    <cellStyle name="常规 2 4 2 7" xfId="1695"/>
    <cellStyle name="常规 2 4 3" xfId="1696"/>
    <cellStyle name="常规 2 4 3 2" xfId="1697"/>
    <cellStyle name="常规 2 4 3 3" xfId="1698"/>
    <cellStyle name="常规 2 4 3 4" xfId="1699"/>
    <cellStyle name="常规 2 4 3 5" xfId="1700"/>
    <cellStyle name="常规 2 4 4" xfId="1701"/>
    <cellStyle name="常规 2 4 4 2" xfId="1702"/>
    <cellStyle name="常规 2 4 4 3" xfId="1703"/>
    <cellStyle name="常规 2 4 4 4" xfId="1704"/>
    <cellStyle name="常规 2 4 5" xfId="1705"/>
    <cellStyle name="常规 2 4 5 2" xfId="1706"/>
    <cellStyle name="常规 2 4 5 3" xfId="1707"/>
    <cellStyle name="常规 2 4 6" xfId="1708"/>
    <cellStyle name="常规 2 4 6 2" xfId="1709"/>
    <cellStyle name="常规 2 4 6 3" xfId="1710"/>
    <cellStyle name="常规 2 4 6 4" xfId="1711"/>
    <cellStyle name="常规 2 4 7" xfId="1712"/>
    <cellStyle name="常规 2 4 8" xfId="1713"/>
    <cellStyle name="常规 2 4 9" xfId="1714"/>
    <cellStyle name="常规 2 5" xfId="1715"/>
    <cellStyle name="常规 2 5 2" xfId="1716"/>
    <cellStyle name="常规 2 5 2 2" xfId="1717"/>
    <cellStyle name="常规 2 5 3" xfId="1718"/>
    <cellStyle name="常规 2 5 4" xfId="1719"/>
    <cellStyle name="常规 2 6" xfId="1720"/>
    <cellStyle name="常规 2 6 2" xfId="1721"/>
    <cellStyle name="常规 2 7" xfId="1722"/>
    <cellStyle name="常规 2 8" xfId="1723"/>
    <cellStyle name="常规 2_（昕）2015年度福建省财政决算公开数据表（发布版）" xfId="1724"/>
    <cellStyle name="常规 20" xfId="1725"/>
    <cellStyle name="常规 20 2" xfId="1726"/>
    <cellStyle name="常规 21" xfId="1727"/>
    <cellStyle name="常规 21 2" xfId="1728"/>
    <cellStyle name="常规 22" xfId="1729"/>
    <cellStyle name="常规 22 2" xfId="1730"/>
    <cellStyle name="常规 23" xfId="1731"/>
    <cellStyle name="常规 23 2" xfId="1732"/>
    <cellStyle name="常规 24" xfId="1733"/>
    <cellStyle name="常规 24 2" xfId="1734"/>
    <cellStyle name="常规 25" xfId="1735"/>
    <cellStyle name="常规 25 2" xfId="1736"/>
    <cellStyle name="常规 26" xfId="1737"/>
    <cellStyle name="常规 26 2" xfId="1738"/>
    <cellStyle name="常规 27" xfId="1739"/>
    <cellStyle name="常规 27 2" xfId="1740"/>
    <cellStyle name="常规 28" xfId="1741"/>
    <cellStyle name="常规 28 2" xfId="1742"/>
    <cellStyle name="常规 29" xfId="1743"/>
    <cellStyle name="常规 29 2" xfId="1744"/>
    <cellStyle name="常规 3" xfId="1745"/>
    <cellStyle name="常规 3 10" xfId="1746"/>
    <cellStyle name="常规 3 2" xfId="1747"/>
    <cellStyle name="常规 3 2 2" xfId="1748"/>
    <cellStyle name="常规 3 2 2 2" xfId="1749"/>
    <cellStyle name="常规 3 2 2 3" xfId="1750"/>
    <cellStyle name="常规 3 2 2 4" xfId="1751"/>
    <cellStyle name="常规 3 2 2 5" xfId="1752"/>
    <cellStyle name="常规 3 2 2 6" xfId="1753"/>
    <cellStyle name="常规 3 2 3" xfId="1754"/>
    <cellStyle name="常规 3 2 3 2" xfId="1755"/>
    <cellStyle name="常规 3 2 3 3" xfId="1756"/>
    <cellStyle name="常规 3 2 4" xfId="1757"/>
    <cellStyle name="常规 3 2 4 2" xfId="1758"/>
    <cellStyle name="常规 3 2 4 3" xfId="1759"/>
    <cellStyle name="常规 3 2 4 4" xfId="1760"/>
    <cellStyle name="常规 3 2 5" xfId="1761"/>
    <cellStyle name="常规 3 2 6" xfId="1762"/>
    <cellStyle name="常规 3 2 7" xfId="1763"/>
    <cellStyle name="常规 3 2 8" xfId="1764"/>
    <cellStyle name="常规 3 3" xfId="1765"/>
    <cellStyle name="常规 3 3 2" xfId="1766"/>
    <cellStyle name="常规 3 3 3" xfId="1767"/>
    <cellStyle name="常规 3 3 4" xfId="1768"/>
    <cellStyle name="常规 3 4" xfId="1769"/>
    <cellStyle name="常规 3 4 2" xfId="1770"/>
    <cellStyle name="常规 3 4 3" xfId="1771"/>
    <cellStyle name="常规 3 5" xfId="1772"/>
    <cellStyle name="常规 3 5 2" xfId="1773"/>
    <cellStyle name="常规 3 5 3" xfId="1774"/>
    <cellStyle name="常规 3 6" xfId="1775"/>
    <cellStyle name="常规 3 6 2" xfId="1776"/>
    <cellStyle name="常规 3 6 3" xfId="1777"/>
    <cellStyle name="常规 3 7" xfId="1778"/>
    <cellStyle name="常规 3 7 2" xfId="1779"/>
    <cellStyle name="常规 3 7 3" xfId="1780"/>
    <cellStyle name="常规 3 8" xfId="1781"/>
    <cellStyle name="常规 3 9" xfId="1782"/>
    <cellStyle name="常规 30" xfId="1783"/>
    <cellStyle name="常规 30 2" xfId="1784"/>
    <cellStyle name="常规 31" xfId="1785"/>
    <cellStyle name="常规 32" xfId="1786"/>
    <cellStyle name="常规 4" xfId="1787"/>
    <cellStyle name="常规 4 2" xfId="1788"/>
    <cellStyle name="常规 4 2 2" xfId="1789"/>
    <cellStyle name="常规 4 2 2 2" xfId="1790"/>
    <cellStyle name="常规 4 2 2 2 2" xfId="1791"/>
    <cellStyle name="常规 4 2 2 2 3" xfId="1792"/>
    <cellStyle name="常规 4 2 2 2 4" xfId="1793"/>
    <cellStyle name="常规 4 2 2 2 5" xfId="1794"/>
    <cellStyle name="常规 4 2 2 3" xfId="1795"/>
    <cellStyle name="常规 4 2 2 3 2" xfId="1796"/>
    <cellStyle name="常规 4 2 2 3 3" xfId="1797"/>
    <cellStyle name="常规 4 2 2 4" xfId="1798"/>
    <cellStyle name="常规 4 2 2 4 2" xfId="1799"/>
    <cellStyle name="常规 4 2 2 4 3" xfId="1800"/>
    <cellStyle name="常规 4 2 2 4 4" xfId="1801"/>
    <cellStyle name="常规 4 2 2 5" xfId="1802"/>
    <cellStyle name="常规 4 2 2 6" xfId="1803"/>
    <cellStyle name="常规 4 2 2 7" xfId="1804"/>
    <cellStyle name="常规 4 2 3" xfId="1805"/>
    <cellStyle name="常规 4 2 3 2" xfId="1806"/>
    <cellStyle name="常规 4 2 3 3" xfId="1807"/>
    <cellStyle name="常规 4 2 3 4" xfId="1808"/>
    <cellStyle name="常规 4 2 4" xfId="1809"/>
    <cellStyle name="常规 4 2 4 2" xfId="1810"/>
    <cellStyle name="常规 4 2 4 3" xfId="1811"/>
    <cellStyle name="常规 4 2 4 4" xfId="1812"/>
    <cellStyle name="常规 4 2 5" xfId="1813"/>
    <cellStyle name="常规 4 2 5 2" xfId="1814"/>
    <cellStyle name="常规 4 2 5 3" xfId="1815"/>
    <cellStyle name="常规 4 2 6" xfId="1816"/>
    <cellStyle name="常规 4 2 6 2" xfId="1817"/>
    <cellStyle name="常规 4 2 6 3" xfId="1818"/>
    <cellStyle name="常规 4 2 6 4" xfId="1819"/>
    <cellStyle name="常规 4 2 7" xfId="1820"/>
    <cellStyle name="常规 4 2 8" xfId="1821"/>
    <cellStyle name="常规 4 2 9" xfId="1822"/>
    <cellStyle name="常规 4 3" xfId="1823"/>
    <cellStyle name="常规 4 3 2" xfId="1824"/>
    <cellStyle name="常规 4 3 2 2" xfId="1825"/>
    <cellStyle name="常规 4 3 3" xfId="1826"/>
    <cellStyle name="常规 4 3 4" xfId="1827"/>
    <cellStyle name="常规 4 4" xfId="1828"/>
    <cellStyle name="常规 4 5" xfId="1829"/>
    <cellStyle name="常规 4 6" xfId="1830"/>
    <cellStyle name="常规 4 7" xfId="1831"/>
    <cellStyle name="常规 5" xfId="1832"/>
    <cellStyle name="常规 5 2" xfId="1833"/>
    <cellStyle name="常规 5 2 2" xfId="1834"/>
    <cellStyle name="常规 5 2 2 2" xfId="1835"/>
    <cellStyle name="常规 5 2 2 3" xfId="1836"/>
    <cellStyle name="常规 5 2 2 4" xfId="1837"/>
    <cellStyle name="常规 5 2 2 5" xfId="1838"/>
    <cellStyle name="常规 5 2 3" xfId="1839"/>
    <cellStyle name="常规 5 2 3 2" xfId="1840"/>
    <cellStyle name="常规 5 2 3 3" xfId="1841"/>
    <cellStyle name="常规 5 2 4" xfId="1842"/>
    <cellStyle name="常规 5 2 4 2" xfId="1843"/>
    <cellStyle name="常规 5 2 4 3" xfId="1844"/>
    <cellStyle name="常规 5 2 4 4" xfId="1845"/>
    <cellStyle name="常规 5 2 5" xfId="1846"/>
    <cellStyle name="常规 5 2 6" xfId="1847"/>
    <cellStyle name="常规 5 2 7" xfId="1848"/>
    <cellStyle name="常规 5 3" xfId="1849"/>
    <cellStyle name="常规 5 3 2" xfId="1850"/>
    <cellStyle name="常规 5 3 3" xfId="1851"/>
    <cellStyle name="常规 5 3 4" xfId="1852"/>
    <cellStyle name="常规 5 4" xfId="1853"/>
    <cellStyle name="常规 5 4 2" xfId="1854"/>
    <cellStyle name="常规 5 4 3" xfId="1855"/>
    <cellStyle name="常规 5 4 4" xfId="1856"/>
    <cellStyle name="常规 5 5" xfId="1857"/>
    <cellStyle name="常规 5 5 2" xfId="1858"/>
    <cellStyle name="常规 5 5 3" xfId="1859"/>
    <cellStyle name="常规 5 6" xfId="1860"/>
    <cellStyle name="常规 5 6 2" xfId="1861"/>
    <cellStyle name="常规 5 6 3" xfId="1862"/>
    <cellStyle name="常规 5 6 4" xfId="1863"/>
    <cellStyle name="常规 5 7" xfId="1864"/>
    <cellStyle name="常规 5 8" xfId="1865"/>
    <cellStyle name="常规 5 9" xfId="1866"/>
    <cellStyle name="常规 6" xfId="1867"/>
    <cellStyle name="常规 6 2" xfId="1868"/>
    <cellStyle name="常规 6 2 2" xfId="1869"/>
    <cellStyle name="常规 6 2 2 2" xfId="1870"/>
    <cellStyle name="常规 6 2 2 2 2" xfId="1871"/>
    <cellStyle name="常规 6 2 2 3" xfId="1872"/>
    <cellStyle name="常规 6 2 3" xfId="1873"/>
    <cellStyle name="常规 6 2 3 2" xfId="1874"/>
    <cellStyle name="常规 6 2 4" xfId="1875"/>
    <cellStyle name="常规 6 3" xfId="1876"/>
    <cellStyle name="常规 6 3 2" xfId="1877"/>
    <cellStyle name="常规 6 3 2 2" xfId="1878"/>
    <cellStyle name="常规 6 3 3" xfId="1879"/>
    <cellStyle name="常规 6 4" xfId="1880"/>
    <cellStyle name="常规 6 4 2" xfId="1881"/>
    <cellStyle name="常规 6 5" xfId="1882"/>
    <cellStyle name="常规 7" xfId="1883"/>
    <cellStyle name="常规 7 2" xfId="1884"/>
    <cellStyle name="常规 7 2 2" xfId="1885"/>
    <cellStyle name="常规 7 2 2 2" xfId="1886"/>
    <cellStyle name="常规 7 2 3" xfId="1887"/>
    <cellStyle name="常规 7 3" xfId="1888"/>
    <cellStyle name="常规 7 3 2" xfId="1889"/>
    <cellStyle name="常规 7 4" xfId="1890"/>
    <cellStyle name="常规 8" xfId="1891"/>
    <cellStyle name="常规 8 2" xfId="1892"/>
    <cellStyle name="常规 8 2 2" xfId="1893"/>
    <cellStyle name="常规 8 2 2 2" xfId="1894"/>
    <cellStyle name="常规 8 2 3" xfId="1895"/>
    <cellStyle name="常规 8 3" xfId="1896"/>
    <cellStyle name="常规 8 3 2" xfId="1897"/>
    <cellStyle name="常规 8 4" xfId="1898"/>
    <cellStyle name="常规 9" xfId="1899"/>
    <cellStyle name="常规 9 2" xfId="1900"/>
    <cellStyle name="常规 9 2 2" xfId="1901"/>
    <cellStyle name="常规 9 2 2 2" xfId="1902"/>
    <cellStyle name="常规 9 2 3" xfId="1903"/>
    <cellStyle name="常规 9 3" xfId="1904"/>
    <cellStyle name="常规 9 3 2" xfId="1905"/>
    <cellStyle name="常规 9 4" xfId="1906"/>
    <cellStyle name="常规_2002年全省财政基金预算收入计划表_新 2" xfId="1907"/>
    <cellStyle name="常规_2003年预计及2004年预算基金_Book2" xfId="1908"/>
    <cellStyle name="常规_B12福建省6月决算" xfId="1909"/>
    <cellStyle name="常规_本级" xfId="1910"/>
    <cellStyle name="常规_内15福建" xfId="1911"/>
    <cellStyle name="常规_内15福建1_新 2" xfId="1912"/>
    <cellStyle name="常规_省级基金表样 2" xfId="1913"/>
    <cellStyle name="常规_预计与预算2 3 2" xfId="1914"/>
    <cellStyle name="超级链接" xfId="1915"/>
    <cellStyle name="超级链接 2" xfId="1916"/>
    <cellStyle name="超级链接 2 2" xfId="1917"/>
    <cellStyle name="超级链接 2 2 2" xfId="1918"/>
    <cellStyle name="超级链接 2 2 2 2" xfId="1919"/>
    <cellStyle name="超级链接 2 2 3" xfId="1920"/>
    <cellStyle name="超级链接 2 3" xfId="1921"/>
    <cellStyle name="超级链接 2 3 2" xfId="1922"/>
    <cellStyle name="超级链接 2 4" xfId="1923"/>
    <cellStyle name="超级链接 3" xfId="1924"/>
    <cellStyle name="超级链接 3 2" xfId="1925"/>
    <cellStyle name="超级链接 3 2 2" xfId="1926"/>
    <cellStyle name="超级链接 3 3" xfId="1927"/>
    <cellStyle name="超级链接 4" xfId="1928"/>
    <cellStyle name="超级链接 4 2" xfId="1929"/>
    <cellStyle name="超级链接 5" xfId="1930"/>
    <cellStyle name="好" xfId="1931"/>
    <cellStyle name="好 2" xfId="1932"/>
    <cellStyle name="好 2 2" xfId="1933"/>
    <cellStyle name="好 2 2 2" xfId="1934"/>
    <cellStyle name="好 2 2 2 2" xfId="1935"/>
    <cellStyle name="好 2 2 3" xfId="1936"/>
    <cellStyle name="好 2 3" xfId="1937"/>
    <cellStyle name="好 2 3 2" xfId="1938"/>
    <cellStyle name="好 2 4" xfId="1939"/>
    <cellStyle name="好 3" xfId="1940"/>
    <cellStyle name="好 3 2" xfId="1941"/>
    <cellStyle name="好 3 2 2" xfId="1942"/>
    <cellStyle name="好 3 2 2 2" xfId="1943"/>
    <cellStyle name="好 3 2 3" xfId="1944"/>
    <cellStyle name="好 3 3" xfId="1945"/>
    <cellStyle name="好 3 3 2" xfId="1946"/>
    <cellStyle name="好 3 4" xfId="1947"/>
    <cellStyle name="好 4" xfId="1948"/>
    <cellStyle name="好 4 2" xfId="1949"/>
    <cellStyle name="好 4 2 2" xfId="1950"/>
    <cellStyle name="好 4 3" xfId="1951"/>
    <cellStyle name="好 5" xfId="1952"/>
    <cellStyle name="好 5 2" xfId="1953"/>
    <cellStyle name="好 5 2 2" xfId="1954"/>
    <cellStyle name="好 5 3" xfId="1955"/>
    <cellStyle name="好 6" xfId="1956"/>
    <cellStyle name="好 6 2" xfId="1957"/>
    <cellStyle name="好 7" xfId="1958"/>
    <cellStyle name="后继超级链接" xfId="1959"/>
    <cellStyle name="后继超级链接 2" xfId="1960"/>
    <cellStyle name="后继超级链接 2 2" xfId="1961"/>
    <cellStyle name="后继超级链接 2 2 2" xfId="1962"/>
    <cellStyle name="后继超级链接 2 2 2 2" xfId="1963"/>
    <cellStyle name="后继超级链接 2 2 3" xfId="1964"/>
    <cellStyle name="后继超级链接 2 3" xfId="1965"/>
    <cellStyle name="后继超级链接 2 3 2" xfId="1966"/>
    <cellStyle name="后继超级链接 2 4" xfId="1967"/>
    <cellStyle name="后继超级链接 3" xfId="1968"/>
    <cellStyle name="后继超级链接 3 2" xfId="1969"/>
    <cellStyle name="后继超级链接 3 2 2" xfId="1970"/>
    <cellStyle name="后继超级链接 3 3" xfId="1971"/>
    <cellStyle name="后继超级链接 4" xfId="1972"/>
    <cellStyle name="后继超级链接 4 2" xfId="1973"/>
    <cellStyle name="后继超级链接 5" xfId="1974"/>
    <cellStyle name="汇总" xfId="1975"/>
    <cellStyle name="汇总 2" xfId="1976"/>
    <cellStyle name="汇总 2 2" xfId="1977"/>
    <cellStyle name="汇总 2 2 2" xfId="1978"/>
    <cellStyle name="汇总 2 2 2 2" xfId="1979"/>
    <cellStyle name="汇总 2 2 3" xfId="1980"/>
    <cellStyle name="汇总 2 3" xfId="1981"/>
    <cellStyle name="汇总 2 3 2" xfId="1982"/>
    <cellStyle name="汇总 2 3 2 2" xfId="1983"/>
    <cellStyle name="汇总 2 3 3" xfId="1984"/>
    <cellStyle name="汇总 2 4" xfId="1985"/>
    <cellStyle name="汇总 2 4 2" xfId="1986"/>
    <cellStyle name="汇总 2 5" xfId="1987"/>
    <cellStyle name="汇总 3" xfId="1988"/>
    <cellStyle name="汇总 3 2" xfId="1989"/>
    <cellStyle name="汇总 3 2 2" xfId="1990"/>
    <cellStyle name="汇总 3 2 2 2" xfId="1991"/>
    <cellStyle name="汇总 3 2 3" xfId="1992"/>
    <cellStyle name="汇总 3 3" xfId="1993"/>
    <cellStyle name="汇总 3 3 2" xfId="1994"/>
    <cellStyle name="汇总 3 4" xfId="1995"/>
    <cellStyle name="汇总 4" xfId="1996"/>
    <cellStyle name="汇总 4 2" xfId="1997"/>
    <cellStyle name="汇总 4 2 2" xfId="1998"/>
    <cellStyle name="汇总 4 3" xfId="1999"/>
    <cellStyle name="汇总 5" xfId="2000"/>
    <cellStyle name="汇总 5 2" xfId="2001"/>
    <cellStyle name="汇总 5 2 2" xfId="2002"/>
    <cellStyle name="汇总 5 3" xfId="2003"/>
    <cellStyle name="汇总 6" xfId="2004"/>
    <cellStyle name="汇总 6 2" xfId="2005"/>
    <cellStyle name="汇总 7" xfId="2006"/>
    <cellStyle name="Currency" xfId="2007"/>
    <cellStyle name="货币 2" xfId="2008"/>
    <cellStyle name="货币 2 10" xfId="2009"/>
    <cellStyle name="货币 2 2" xfId="2010"/>
    <cellStyle name="货币 2 2 2" xfId="2011"/>
    <cellStyle name="货币 2 2 2 2" xfId="2012"/>
    <cellStyle name="货币 2 2 2 2 2" xfId="2013"/>
    <cellStyle name="货币 2 2 2 2 3" xfId="2014"/>
    <cellStyle name="货币 2 2 2 2 4" xfId="2015"/>
    <cellStyle name="货币 2 2 2 3" xfId="2016"/>
    <cellStyle name="货币 2 2 2 3 2" xfId="2017"/>
    <cellStyle name="货币 2 2 2 3 3" xfId="2018"/>
    <cellStyle name="货币 2 2 2 4" xfId="2019"/>
    <cellStyle name="货币 2 2 2 4 2" xfId="2020"/>
    <cellStyle name="货币 2 2 2 4 3" xfId="2021"/>
    <cellStyle name="货币 2 2 2 4 4" xfId="2022"/>
    <cellStyle name="货币 2 2 2 5" xfId="2023"/>
    <cellStyle name="货币 2 2 2 6" xfId="2024"/>
    <cellStyle name="货币 2 2 2 7" xfId="2025"/>
    <cellStyle name="货币 2 2 3" xfId="2026"/>
    <cellStyle name="货币 2 2 3 2" xfId="2027"/>
    <cellStyle name="货币 2 2 3 3" xfId="2028"/>
    <cellStyle name="货币 2 2 3 4" xfId="2029"/>
    <cellStyle name="货币 2 2 4" xfId="2030"/>
    <cellStyle name="货币 2 2 4 2" xfId="2031"/>
    <cellStyle name="货币 2 2 4 3" xfId="2032"/>
    <cellStyle name="货币 2 2 4 4" xfId="2033"/>
    <cellStyle name="货币 2 2 5" xfId="2034"/>
    <cellStyle name="货币 2 2 5 2" xfId="2035"/>
    <cellStyle name="货币 2 2 5 3" xfId="2036"/>
    <cellStyle name="货币 2 2 6" xfId="2037"/>
    <cellStyle name="货币 2 2 6 2" xfId="2038"/>
    <cellStyle name="货币 2 2 6 3" xfId="2039"/>
    <cellStyle name="货币 2 2 6 4" xfId="2040"/>
    <cellStyle name="货币 2 2 7" xfId="2041"/>
    <cellStyle name="货币 2 2 8" xfId="2042"/>
    <cellStyle name="货币 2 2 9" xfId="2043"/>
    <cellStyle name="货币 2 3" xfId="2044"/>
    <cellStyle name="货币 2 3 2" xfId="2045"/>
    <cellStyle name="货币 2 3 2 2" xfId="2046"/>
    <cellStyle name="货币 2 3 2 3" xfId="2047"/>
    <cellStyle name="货币 2 3 2 4" xfId="2048"/>
    <cellStyle name="货币 2 3 3" xfId="2049"/>
    <cellStyle name="货币 2 3 3 2" xfId="2050"/>
    <cellStyle name="货币 2 3 3 3" xfId="2051"/>
    <cellStyle name="货币 2 3 4" xfId="2052"/>
    <cellStyle name="货币 2 3 4 2" xfId="2053"/>
    <cellStyle name="货币 2 3 4 3" xfId="2054"/>
    <cellStyle name="货币 2 3 4 4" xfId="2055"/>
    <cellStyle name="货币 2 3 5" xfId="2056"/>
    <cellStyle name="货币 2 3 6" xfId="2057"/>
    <cellStyle name="货币 2 3 7" xfId="2058"/>
    <cellStyle name="货币 2 4" xfId="2059"/>
    <cellStyle name="货币 2 4 2" xfId="2060"/>
    <cellStyle name="货币 2 4 3" xfId="2061"/>
    <cellStyle name="货币 2 4 4" xfId="2062"/>
    <cellStyle name="货币 2 5" xfId="2063"/>
    <cellStyle name="货币 2 5 2" xfId="2064"/>
    <cellStyle name="货币 2 5 3" xfId="2065"/>
    <cellStyle name="货币 2 5 4" xfId="2066"/>
    <cellStyle name="货币 2 6" xfId="2067"/>
    <cellStyle name="货币 2 6 2" xfId="2068"/>
    <cellStyle name="货币 2 6 3" xfId="2069"/>
    <cellStyle name="货币 2 7" xfId="2070"/>
    <cellStyle name="货币 2 7 2" xfId="2071"/>
    <cellStyle name="货币 2 7 3" xfId="2072"/>
    <cellStyle name="货币 2 7 4" xfId="2073"/>
    <cellStyle name="货币 2 8" xfId="2074"/>
    <cellStyle name="货币 2 9" xfId="2075"/>
    <cellStyle name="货币 3" xfId="2076"/>
    <cellStyle name="货币 3 2" xfId="2077"/>
    <cellStyle name="货币 3 2 2" xfId="2078"/>
    <cellStyle name="货币 3 2 2 2" xfId="2079"/>
    <cellStyle name="货币 3 2 2 3" xfId="2080"/>
    <cellStyle name="货币 3 2 2 4" xfId="2081"/>
    <cellStyle name="货币 3 2 3" xfId="2082"/>
    <cellStyle name="货币 3 2 3 2" xfId="2083"/>
    <cellStyle name="货币 3 2 3 3" xfId="2084"/>
    <cellStyle name="货币 3 2 4" xfId="2085"/>
    <cellStyle name="货币 3 2 4 2" xfId="2086"/>
    <cellStyle name="货币 3 2 4 3" xfId="2087"/>
    <cellStyle name="货币 3 2 4 4" xfId="2088"/>
    <cellStyle name="货币 3 2 5" xfId="2089"/>
    <cellStyle name="货币 3 2 6" xfId="2090"/>
    <cellStyle name="货币 3 2 7" xfId="2091"/>
    <cellStyle name="货币 3 3" xfId="2092"/>
    <cellStyle name="货币 3 3 2" xfId="2093"/>
    <cellStyle name="货币 3 3 3" xfId="2094"/>
    <cellStyle name="货币 3 3 4" xfId="2095"/>
    <cellStyle name="货币 3 4" xfId="2096"/>
    <cellStyle name="货币 3 4 2" xfId="2097"/>
    <cellStyle name="货币 3 4 3" xfId="2098"/>
    <cellStyle name="货币 3 4 4" xfId="2099"/>
    <cellStyle name="货币 3 5" xfId="2100"/>
    <cellStyle name="货币 3 5 2" xfId="2101"/>
    <cellStyle name="货币 3 5 3" xfId="2102"/>
    <cellStyle name="货币 3 6" xfId="2103"/>
    <cellStyle name="货币 3 6 2" xfId="2104"/>
    <cellStyle name="货币 3 6 3" xfId="2105"/>
    <cellStyle name="货币 3 6 4" xfId="2106"/>
    <cellStyle name="货币 3 7" xfId="2107"/>
    <cellStyle name="货币 3 8" xfId="2108"/>
    <cellStyle name="货币 3 9" xfId="2109"/>
    <cellStyle name="货币 4" xfId="2110"/>
    <cellStyle name="货币 4 2" xfId="2111"/>
    <cellStyle name="货币 4 2 2" xfId="2112"/>
    <cellStyle name="货币 4 2 2 2" xfId="2113"/>
    <cellStyle name="货币 4 2 2 3" xfId="2114"/>
    <cellStyle name="货币 4 2 2 4" xfId="2115"/>
    <cellStyle name="货币 4 2 3" xfId="2116"/>
    <cellStyle name="货币 4 2 3 2" xfId="2117"/>
    <cellStyle name="货币 4 2 3 3" xfId="2118"/>
    <cellStyle name="货币 4 2 4" xfId="2119"/>
    <cellStyle name="货币 4 2 4 2" xfId="2120"/>
    <cellStyle name="货币 4 2 4 3" xfId="2121"/>
    <cellStyle name="货币 4 2 4 4" xfId="2122"/>
    <cellStyle name="货币 4 2 5" xfId="2123"/>
    <cellStyle name="货币 4 2 6" xfId="2124"/>
    <cellStyle name="货币 4 2 7" xfId="2125"/>
    <cellStyle name="货币 4 3" xfId="2126"/>
    <cellStyle name="货币 4 3 2" xfId="2127"/>
    <cellStyle name="货币 4 3 3" xfId="2128"/>
    <cellStyle name="货币 4 3 4" xfId="2129"/>
    <cellStyle name="货币 4 4" xfId="2130"/>
    <cellStyle name="货币 4 4 2" xfId="2131"/>
    <cellStyle name="货币 4 4 3" xfId="2132"/>
    <cellStyle name="货币 4 4 4" xfId="2133"/>
    <cellStyle name="货币 4 5" xfId="2134"/>
    <cellStyle name="货币 4 5 2" xfId="2135"/>
    <cellStyle name="货币 4 5 3" xfId="2136"/>
    <cellStyle name="货币 4 6" xfId="2137"/>
    <cellStyle name="货币 4 6 2" xfId="2138"/>
    <cellStyle name="货币 4 6 3" xfId="2139"/>
    <cellStyle name="货币 4 6 4" xfId="2140"/>
    <cellStyle name="货币 4 7" xfId="2141"/>
    <cellStyle name="货币 4 8" xfId="2142"/>
    <cellStyle name="货币 4 9" xfId="2143"/>
    <cellStyle name="货币 5" xfId="2144"/>
    <cellStyle name="货币 5 2" xfId="2145"/>
    <cellStyle name="货币 5 3" xfId="2146"/>
    <cellStyle name="Currency [0]" xfId="2147"/>
    <cellStyle name="计算" xfId="2148"/>
    <cellStyle name="计算 2" xfId="2149"/>
    <cellStyle name="计算 2 2" xfId="2150"/>
    <cellStyle name="计算 2 2 2" xfId="2151"/>
    <cellStyle name="计算 2 2 2 2" xfId="2152"/>
    <cellStyle name="计算 2 2 3" xfId="2153"/>
    <cellStyle name="计算 2 3" xfId="2154"/>
    <cellStyle name="计算 2 3 2" xfId="2155"/>
    <cellStyle name="计算 2 3 2 2" xfId="2156"/>
    <cellStyle name="计算 2 3 3" xfId="2157"/>
    <cellStyle name="计算 2 4" xfId="2158"/>
    <cellStyle name="计算 2 4 2" xfId="2159"/>
    <cellStyle name="计算 2 5" xfId="2160"/>
    <cellStyle name="计算 3" xfId="2161"/>
    <cellStyle name="计算 3 2" xfId="2162"/>
    <cellStyle name="计算 3 2 2" xfId="2163"/>
    <cellStyle name="计算 3 2 2 2" xfId="2164"/>
    <cellStyle name="计算 3 2 3" xfId="2165"/>
    <cellStyle name="计算 3 3" xfId="2166"/>
    <cellStyle name="计算 3 3 2" xfId="2167"/>
    <cellStyle name="计算 3 4" xfId="2168"/>
    <cellStyle name="计算 4" xfId="2169"/>
    <cellStyle name="计算 4 2" xfId="2170"/>
    <cellStyle name="计算 4 2 2" xfId="2171"/>
    <cellStyle name="计算 4 3" xfId="2172"/>
    <cellStyle name="计算 5" xfId="2173"/>
    <cellStyle name="计算 5 2" xfId="2174"/>
    <cellStyle name="计算 5 2 2" xfId="2175"/>
    <cellStyle name="计算 5 3" xfId="2176"/>
    <cellStyle name="计算 6" xfId="2177"/>
    <cellStyle name="计算 6 2" xfId="2178"/>
    <cellStyle name="计算 7" xfId="2179"/>
    <cellStyle name="检查单元格" xfId="2180"/>
    <cellStyle name="检查单元格 2" xfId="2181"/>
    <cellStyle name="检查单元格 2 2" xfId="2182"/>
    <cellStyle name="检查单元格 2 2 2" xfId="2183"/>
    <cellStyle name="检查单元格 2 2 2 2" xfId="2184"/>
    <cellStyle name="检查单元格 2 2 3" xfId="2185"/>
    <cellStyle name="检查单元格 2 3" xfId="2186"/>
    <cellStyle name="检查单元格 2 3 2" xfId="2187"/>
    <cellStyle name="检查单元格 2 3 2 2" xfId="2188"/>
    <cellStyle name="检查单元格 2 3 3" xfId="2189"/>
    <cellStyle name="检查单元格 2 4" xfId="2190"/>
    <cellStyle name="检查单元格 2 4 2" xfId="2191"/>
    <cellStyle name="检查单元格 2 5" xfId="2192"/>
    <cellStyle name="检查单元格 3" xfId="2193"/>
    <cellStyle name="检查单元格 3 2" xfId="2194"/>
    <cellStyle name="检查单元格 3 2 2" xfId="2195"/>
    <cellStyle name="检查单元格 3 2 2 2" xfId="2196"/>
    <cellStyle name="检查单元格 3 2 3" xfId="2197"/>
    <cellStyle name="检查单元格 3 3" xfId="2198"/>
    <cellStyle name="检查单元格 3 3 2" xfId="2199"/>
    <cellStyle name="检查单元格 3 4" xfId="2200"/>
    <cellStyle name="检查单元格 4" xfId="2201"/>
    <cellStyle name="检查单元格 4 2" xfId="2202"/>
    <cellStyle name="检查单元格 4 2 2" xfId="2203"/>
    <cellStyle name="检查单元格 4 3" xfId="2204"/>
    <cellStyle name="检查单元格 5" xfId="2205"/>
    <cellStyle name="检查单元格 5 2" xfId="2206"/>
    <cellStyle name="检查单元格 5 2 2" xfId="2207"/>
    <cellStyle name="检查单元格 5 3" xfId="2208"/>
    <cellStyle name="检查单元格 6" xfId="2209"/>
    <cellStyle name="检查单元格 6 2" xfId="2210"/>
    <cellStyle name="检查单元格 7" xfId="2211"/>
    <cellStyle name="解释性文本" xfId="2212"/>
    <cellStyle name="解释性文本 2" xfId="2213"/>
    <cellStyle name="解释性文本 2 2" xfId="2214"/>
    <cellStyle name="解释性文本 2 2 2" xfId="2215"/>
    <cellStyle name="解释性文本 2 2 2 2" xfId="2216"/>
    <cellStyle name="解释性文本 2 2 3" xfId="2217"/>
    <cellStyle name="解释性文本 2 3" xfId="2218"/>
    <cellStyle name="解释性文本 2 3 2" xfId="2219"/>
    <cellStyle name="解释性文本 2 4" xfId="2220"/>
    <cellStyle name="解释性文本 3" xfId="2221"/>
    <cellStyle name="解释性文本 3 2" xfId="2222"/>
    <cellStyle name="解释性文本 3 2 2" xfId="2223"/>
    <cellStyle name="解释性文本 3 2 2 2" xfId="2224"/>
    <cellStyle name="解释性文本 3 2 3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5" xfId="2233"/>
    <cellStyle name="解释性文本 5 2" xfId="2234"/>
    <cellStyle name="解释性文本 5 2 2" xfId="2235"/>
    <cellStyle name="解释性文本 5 3" xfId="2236"/>
    <cellStyle name="解释性文本 6" xfId="2237"/>
    <cellStyle name="解释性文本 6 2" xfId="2238"/>
    <cellStyle name="解释性文本 7" xfId="2239"/>
    <cellStyle name="警告文本" xfId="2240"/>
    <cellStyle name="警告文本 2" xfId="2241"/>
    <cellStyle name="警告文本 2 2" xfId="2242"/>
    <cellStyle name="警告文本 2 2 2" xfId="2243"/>
    <cellStyle name="警告文本 2 2 2 2" xfId="2244"/>
    <cellStyle name="警告文本 2 2 3" xfId="2245"/>
    <cellStyle name="警告文本 2 3" xfId="2246"/>
    <cellStyle name="警告文本 2 3 2" xfId="2247"/>
    <cellStyle name="警告文本 2 4" xfId="2248"/>
    <cellStyle name="警告文本 3" xfId="2249"/>
    <cellStyle name="警告文本 3 2" xfId="2250"/>
    <cellStyle name="警告文本 3 2 2" xfId="2251"/>
    <cellStyle name="警告文本 3 2 2 2" xfId="2252"/>
    <cellStyle name="警告文本 3 2 3" xfId="2253"/>
    <cellStyle name="警告文本 3 3" xfId="2254"/>
    <cellStyle name="警告文本 3 3 2" xfId="2255"/>
    <cellStyle name="警告文本 3 4" xfId="2256"/>
    <cellStyle name="警告文本 4" xfId="2257"/>
    <cellStyle name="警告文本 4 2" xfId="2258"/>
    <cellStyle name="警告文本 4 2 2" xfId="2259"/>
    <cellStyle name="警告文本 4 3" xfId="2260"/>
    <cellStyle name="警告文本 5" xfId="2261"/>
    <cellStyle name="警告文本 5 2" xfId="2262"/>
    <cellStyle name="警告文本 5 2 2" xfId="2263"/>
    <cellStyle name="警告文本 5 3" xfId="2264"/>
    <cellStyle name="警告文本 6" xfId="2265"/>
    <cellStyle name="警告文本 6 2" xfId="2266"/>
    <cellStyle name="警告文本 7" xfId="2267"/>
    <cellStyle name="链接单元格" xfId="2268"/>
    <cellStyle name="链接单元格 2" xfId="2269"/>
    <cellStyle name="链接单元格 2 2" xfId="2270"/>
    <cellStyle name="链接单元格 2 2 2" xfId="2271"/>
    <cellStyle name="链接单元格 2 2 2 2" xfId="2272"/>
    <cellStyle name="链接单元格 2 2 3" xfId="2273"/>
    <cellStyle name="链接单元格 2 3" xfId="2274"/>
    <cellStyle name="链接单元格 2 3 2" xfId="2275"/>
    <cellStyle name="链接单元格 2 4" xfId="2276"/>
    <cellStyle name="链接单元格 3" xfId="2277"/>
    <cellStyle name="链接单元格 3 2" xfId="2278"/>
    <cellStyle name="链接单元格 3 2 2" xfId="2279"/>
    <cellStyle name="链接单元格 3 2 2 2" xfId="2280"/>
    <cellStyle name="链接单元格 3 2 3" xfId="2281"/>
    <cellStyle name="链接单元格 3 3" xfId="2282"/>
    <cellStyle name="链接单元格 3 3 2" xfId="2283"/>
    <cellStyle name="链接单元格 3 4" xfId="2284"/>
    <cellStyle name="链接单元格 4" xfId="2285"/>
    <cellStyle name="链接单元格 4 2" xfId="2286"/>
    <cellStyle name="链接单元格 4 2 2" xfId="2287"/>
    <cellStyle name="链接单元格 4 3" xfId="2288"/>
    <cellStyle name="链接单元格 5" xfId="2289"/>
    <cellStyle name="链接单元格 5 2" xfId="2290"/>
    <cellStyle name="链接单元格 5 2 2" xfId="2291"/>
    <cellStyle name="链接单元格 5 3" xfId="2292"/>
    <cellStyle name="链接单元格 6" xfId="2293"/>
    <cellStyle name="链接单元格 6 2" xfId="2294"/>
    <cellStyle name="链接单元格 7" xfId="2295"/>
    <cellStyle name="霓付 [0]_laroux" xfId="2296"/>
    <cellStyle name="霓付_laroux" xfId="2297"/>
    <cellStyle name="烹拳 [0]_laroux" xfId="2298"/>
    <cellStyle name="烹拳_laroux" xfId="2299"/>
    <cellStyle name="普通_97-917" xfId="2300"/>
    <cellStyle name="千分位[0]_BT (2)" xfId="2301"/>
    <cellStyle name="千分位_97-917" xfId="2302"/>
    <cellStyle name="千位[0]_，" xfId="2303"/>
    <cellStyle name="千位_，" xfId="2304"/>
    <cellStyle name="Comma" xfId="2305"/>
    <cellStyle name="千位分隔 10" xfId="2306"/>
    <cellStyle name="千位分隔 2" xfId="2307"/>
    <cellStyle name="千位分隔 2 2" xfId="2308"/>
    <cellStyle name="千位分隔 2 2 2" xfId="2309"/>
    <cellStyle name="千位分隔 2 2 2 2" xfId="2310"/>
    <cellStyle name="千位分隔 2 2 2 3" xfId="2311"/>
    <cellStyle name="千位分隔 2 2 2 4" xfId="2312"/>
    <cellStyle name="千位分隔 2 2 2 5" xfId="2313"/>
    <cellStyle name="千位分隔 2 2 3" xfId="2314"/>
    <cellStyle name="千位分隔 2 2 3 2" xfId="2315"/>
    <cellStyle name="千位分隔 2 2 3 3" xfId="2316"/>
    <cellStyle name="千位分隔 2 2 4" xfId="2317"/>
    <cellStyle name="千位分隔 2 2 4 2" xfId="2318"/>
    <cellStyle name="千位分隔 2 2 4 3" xfId="2319"/>
    <cellStyle name="千位分隔 2 2 4 4" xfId="2320"/>
    <cellStyle name="千位分隔 2 2 5" xfId="2321"/>
    <cellStyle name="千位分隔 2 2 6" xfId="2322"/>
    <cellStyle name="千位分隔 2 2 7" xfId="2323"/>
    <cellStyle name="千位分隔 2 3" xfId="2324"/>
    <cellStyle name="千位分隔 2 3 2" xfId="2325"/>
    <cellStyle name="千位分隔 2 3 3" xfId="2326"/>
    <cellStyle name="千位分隔 2 3 4" xfId="2327"/>
    <cellStyle name="千位分隔 2 3 5" xfId="2328"/>
    <cellStyle name="千位分隔 2 4" xfId="2329"/>
    <cellStyle name="千位分隔 2 4 2" xfId="2330"/>
    <cellStyle name="千位分隔 2 4 3" xfId="2331"/>
    <cellStyle name="千位分隔 2 5" xfId="2332"/>
    <cellStyle name="千位分隔 2 5 2" xfId="2333"/>
    <cellStyle name="千位分隔 2 5 3" xfId="2334"/>
    <cellStyle name="千位分隔 2 5 4" xfId="2335"/>
    <cellStyle name="千位分隔 2 6" xfId="2336"/>
    <cellStyle name="千位分隔 2 7" xfId="2337"/>
    <cellStyle name="千位分隔 2 8" xfId="2338"/>
    <cellStyle name="千位分隔 3" xfId="2339"/>
    <cellStyle name="千位分隔 3 2" xfId="2340"/>
    <cellStyle name="千位分隔 3 2 2" xfId="2341"/>
    <cellStyle name="千位分隔 3 2 2 2" xfId="2342"/>
    <cellStyle name="千位分隔 3 2 2 3" xfId="2343"/>
    <cellStyle name="千位分隔 3 2 2 4" xfId="2344"/>
    <cellStyle name="千位分隔 3 2 3" xfId="2345"/>
    <cellStyle name="千位分隔 3 2 3 2" xfId="2346"/>
    <cellStyle name="千位分隔 3 2 3 3" xfId="2347"/>
    <cellStyle name="千位分隔 3 2 4" xfId="2348"/>
    <cellStyle name="千位分隔 3 2 4 2" xfId="2349"/>
    <cellStyle name="千位分隔 3 2 4 3" xfId="2350"/>
    <cellStyle name="千位分隔 3 2 4 4" xfId="2351"/>
    <cellStyle name="千位分隔 3 2 5" xfId="2352"/>
    <cellStyle name="千位分隔 3 2 6" xfId="2353"/>
    <cellStyle name="千位分隔 3 2 7" xfId="2354"/>
    <cellStyle name="千位分隔 3 3" xfId="2355"/>
    <cellStyle name="千位分隔 3 3 2" xfId="2356"/>
    <cellStyle name="千位分隔 3 3 3" xfId="2357"/>
    <cellStyle name="千位分隔 3 3 4" xfId="2358"/>
    <cellStyle name="千位分隔 3 4" xfId="2359"/>
    <cellStyle name="千位分隔 3 4 2" xfId="2360"/>
    <cellStyle name="千位分隔 3 4 3" xfId="2361"/>
    <cellStyle name="千位分隔 3 4 4" xfId="2362"/>
    <cellStyle name="千位分隔 3 5" xfId="2363"/>
    <cellStyle name="千位分隔 3 5 2" xfId="2364"/>
    <cellStyle name="千位分隔 3 5 3" xfId="2365"/>
    <cellStyle name="千位分隔 3 6" xfId="2366"/>
    <cellStyle name="千位分隔 3 6 2" xfId="2367"/>
    <cellStyle name="千位分隔 3 6 3" xfId="2368"/>
    <cellStyle name="千位分隔 3 6 4" xfId="2369"/>
    <cellStyle name="千位分隔 3 7" xfId="2370"/>
    <cellStyle name="千位分隔 3 8" xfId="2371"/>
    <cellStyle name="千位分隔 3 9" xfId="2372"/>
    <cellStyle name="千位分隔 4" xfId="2373"/>
    <cellStyle name="千位分隔 4 2" xfId="2374"/>
    <cellStyle name="千位分隔 4 2 2" xfId="2375"/>
    <cellStyle name="千位分隔 4 2 2 2" xfId="2376"/>
    <cellStyle name="千位分隔 4 2 2 3" xfId="2377"/>
    <cellStyle name="千位分隔 4 2 2 4" xfId="2378"/>
    <cellStyle name="千位分隔 4 2 3" xfId="2379"/>
    <cellStyle name="千位分隔 4 2 3 2" xfId="2380"/>
    <cellStyle name="千位分隔 4 2 3 3" xfId="2381"/>
    <cellStyle name="千位分隔 4 2 4" xfId="2382"/>
    <cellStyle name="千位分隔 4 2 4 2" xfId="2383"/>
    <cellStyle name="千位分隔 4 2 4 3" xfId="2384"/>
    <cellStyle name="千位分隔 4 2 4 4" xfId="2385"/>
    <cellStyle name="千位分隔 4 2 5" xfId="2386"/>
    <cellStyle name="千位分隔 4 2 6" xfId="2387"/>
    <cellStyle name="千位分隔 4 2 7" xfId="2388"/>
    <cellStyle name="千位分隔 4 3" xfId="2389"/>
    <cellStyle name="千位分隔 4 3 2" xfId="2390"/>
    <cellStyle name="千位分隔 4 3 3" xfId="2391"/>
    <cellStyle name="千位分隔 4 3 4" xfId="2392"/>
    <cellStyle name="千位分隔 4 4" xfId="2393"/>
    <cellStyle name="千位分隔 4 4 2" xfId="2394"/>
    <cellStyle name="千位分隔 4 4 3" xfId="2395"/>
    <cellStyle name="千位分隔 4 4 4" xfId="2396"/>
    <cellStyle name="千位分隔 4 5" xfId="2397"/>
    <cellStyle name="千位分隔 4 5 2" xfId="2398"/>
    <cellStyle name="千位分隔 4 5 3" xfId="2399"/>
    <cellStyle name="千位分隔 4 6" xfId="2400"/>
    <cellStyle name="千位分隔 4 6 2" xfId="2401"/>
    <cellStyle name="千位分隔 4 6 3" xfId="2402"/>
    <cellStyle name="千位分隔 4 6 4" xfId="2403"/>
    <cellStyle name="千位分隔 4 7" xfId="2404"/>
    <cellStyle name="千位分隔 4 8" xfId="2405"/>
    <cellStyle name="千位分隔 4 9" xfId="2406"/>
    <cellStyle name="千位分隔 5" xfId="2407"/>
    <cellStyle name="千位分隔 5 2" xfId="2408"/>
    <cellStyle name="千位分隔 5 3" xfId="2409"/>
    <cellStyle name="千位分隔 5 4" xfId="2410"/>
    <cellStyle name="千位分隔 6" xfId="2411"/>
    <cellStyle name="千位分隔 6 2" xfId="2412"/>
    <cellStyle name="千位分隔 6 3" xfId="2413"/>
    <cellStyle name="千位分隔 7" xfId="2414"/>
    <cellStyle name="千位分隔 8" xfId="2415"/>
    <cellStyle name="千位分隔 9" xfId="2416"/>
    <cellStyle name="Comma [0]" xfId="2417"/>
    <cellStyle name="钎霖_laroux" xfId="2418"/>
    <cellStyle name="强调文字颜色 1" xfId="2419"/>
    <cellStyle name="强调文字颜色 1 2" xfId="2420"/>
    <cellStyle name="强调文字颜色 1 2 2" xfId="2421"/>
    <cellStyle name="强调文字颜色 1 2 2 2" xfId="2422"/>
    <cellStyle name="强调文字颜色 1 2 2 2 2" xfId="2423"/>
    <cellStyle name="强调文字颜色 1 2 2 3" xfId="2424"/>
    <cellStyle name="强调文字颜色 1 2 3" xfId="2425"/>
    <cellStyle name="强调文字颜色 1 2 3 2" xfId="2426"/>
    <cellStyle name="强调文字颜色 1 2 3 2 2" xfId="2427"/>
    <cellStyle name="强调文字颜色 1 2 3 3" xfId="2428"/>
    <cellStyle name="强调文字颜色 1 2 4" xfId="2429"/>
    <cellStyle name="强调文字颜色 1 2 4 2" xfId="2430"/>
    <cellStyle name="强调文字颜色 1 2 5" xfId="2431"/>
    <cellStyle name="强调文字颜色 1 3" xfId="2432"/>
    <cellStyle name="强调文字颜色 1 3 2" xfId="2433"/>
    <cellStyle name="强调文字颜色 1 3 2 2" xfId="2434"/>
    <cellStyle name="强调文字颜色 1 3 2 2 2" xfId="2435"/>
    <cellStyle name="强调文字颜色 1 3 2 3" xfId="2436"/>
    <cellStyle name="强调文字颜色 1 3 3" xfId="2437"/>
    <cellStyle name="强调文字颜色 1 3 3 2" xfId="2438"/>
    <cellStyle name="强调文字颜色 1 3 4" xfId="2439"/>
    <cellStyle name="强调文字颜色 1 4" xfId="2440"/>
    <cellStyle name="强调文字颜色 1 4 2" xfId="2441"/>
    <cellStyle name="强调文字颜色 1 4 2 2" xfId="2442"/>
    <cellStyle name="强调文字颜色 1 4 3" xfId="2443"/>
    <cellStyle name="强调文字颜色 1 5" xfId="2444"/>
    <cellStyle name="强调文字颜色 1 5 2" xfId="2445"/>
    <cellStyle name="强调文字颜色 1 5 2 2" xfId="2446"/>
    <cellStyle name="强调文字颜色 1 5 3" xfId="2447"/>
    <cellStyle name="强调文字颜色 1 6" xfId="2448"/>
    <cellStyle name="强调文字颜色 1 6 2" xfId="2449"/>
    <cellStyle name="强调文字颜色 1 7" xfId="2450"/>
    <cellStyle name="强调文字颜色 2" xfId="2451"/>
    <cellStyle name="强调文字颜色 2 2" xfId="2452"/>
    <cellStyle name="强调文字颜色 2 2 2" xfId="2453"/>
    <cellStyle name="强调文字颜色 2 2 2 2" xfId="2454"/>
    <cellStyle name="强调文字颜色 2 2 2 2 2" xfId="2455"/>
    <cellStyle name="强调文字颜色 2 2 2 3" xfId="2456"/>
    <cellStyle name="强调文字颜色 2 2 3" xfId="2457"/>
    <cellStyle name="强调文字颜色 2 2 3 2" xfId="2458"/>
    <cellStyle name="强调文字颜色 2 2 3 2 2" xfId="2459"/>
    <cellStyle name="强调文字颜色 2 2 3 3" xfId="2460"/>
    <cellStyle name="强调文字颜色 2 2 4" xfId="2461"/>
    <cellStyle name="强调文字颜色 2 2 4 2" xfId="2462"/>
    <cellStyle name="强调文字颜色 2 2 5" xfId="2463"/>
    <cellStyle name="强调文字颜色 2 3" xfId="2464"/>
    <cellStyle name="强调文字颜色 2 3 2" xfId="2465"/>
    <cellStyle name="强调文字颜色 2 3 2 2" xfId="2466"/>
    <cellStyle name="强调文字颜色 2 3 2 2 2" xfId="2467"/>
    <cellStyle name="强调文字颜色 2 3 2 3" xfId="2468"/>
    <cellStyle name="强调文字颜色 2 3 3" xfId="2469"/>
    <cellStyle name="强调文字颜色 2 3 3 2" xfId="2470"/>
    <cellStyle name="强调文字颜色 2 3 4" xfId="2471"/>
    <cellStyle name="强调文字颜色 2 4" xfId="2472"/>
    <cellStyle name="强调文字颜色 2 4 2" xfId="2473"/>
    <cellStyle name="强调文字颜色 2 4 2 2" xfId="2474"/>
    <cellStyle name="强调文字颜色 2 4 3" xfId="2475"/>
    <cellStyle name="强调文字颜色 2 5" xfId="2476"/>
    <cellStyle name="强调文字颜色 2 5 2" xfId="2477"/>
    <cellStyle name="强调文字颜色 2 5 2 2" xfId="2478"/>
    <cellStyle name="强调文字颜色 2 5 3" xfId="2479"/>
    <cellStyle name="强调文字颜色 2 6" xfId="2480"/>
    <cellStyle name="强调文字颜色 2 6 2" xfId="2481"/>
    <cellStyle name="强调文字颜色 2 7" xfId="2482"/>
    <cellStyle name="强调文字颜色 3" xfId="2483"/>
    <cellStyle name="强调文字颜色 3 2" xfId="2484"/>
    <cellStyle name="强调文字颜色 3 2 2" xfId="2485"/>
    <cellStyle name="强调文字颜色 3 2 2 2" xfId="2486"/>
    <cellStyle name="强调文字颜色 3 2 2 2 2" xfId="2487"/>
    <cellStyle name="强调文字颜色 3 2 2 3" xfId="2488"/>
    <cellStyle name="强调文字颜色 3 2 3" xfId="2489"/>
    <cellStyle name="强调文字颜色 3 2 3 2" xfId="2490"/>
    <cellStyle name="强调文字颜色 3 2 3 2 2" xfId="2491"/>
    <cellStyle name="强调文字颜色 3 2 3 3" xfId="2492"/>
    <cellStyle name="强调文字颜色 3 2 4" xfId="2493"/>
    <cellStyle name="强调文字颜色 3 2 4 2" xfId="2494"/>
    <cellStyle name="强调文字颜色 3 2 5" xfId="2495"/>
    <cellStyle name="强调文字颜色 3 3" xfId="2496"/>
    <cellStyle name="强调文字颜色 3 3 2" xfId="2497"/>
    <cellStyle name="强调文字颜色 3 3 2 2" xfId="2498"/>
    <cellStyle name="强调文字颜色 3 3 2 2 2" xfId="2499"/>
    <cellStyle name="强调文字颜色 3 3 2 3" xfId="2500"/>
    <cellStyle name="强调文字颜色 3 3 3" xfId="2501"/>
    <cellStyle name="强调文字颜色 3 3 3 2" xfId="2502"/>
    <cellStyle name="强调文字颜色 3 3 4" xfId="2503"/>
    <cellStyle name="强调文字颜色 3 4" xfId="2504"/>
    <cellStyle name="强调文字颜色 3 4 2" xfId="2505"/>
    <cellStyle name="强调文字颜色 3 4 2 2" xfId="2506"/>
    <cellStyle name="强调文字颜色 3 4 3" xfId="2507"/>
    <cellStyle name="强调文字颜色 3 5" xfId="2508"/>
    <cellStyle name="强调文字颜色 3 5 2" xfId="2509"/>
    <cellStyle name="强调文字颜色 3 5 2 2" xfId="2510"/>
    <cellStyle name="强调文字颜色 3 5 3" xfId="2511"/>
    <cellStyle name="强调文字颜色 3 6" xfId="2512"/>
    <cellStyle name="强调文字颜色 3 6 2" xfId="2513"/>
    <cellStyle name="强调文字颜色 3 7" xfId="2514"/>
    <cellStyle name="强调文字颜色 4" xfId="2515"/>
    <cellStyle name="强调文字颜色 4 2" xfId="2516"/>
    <cellStyle name="强调文字颜色 4 2 2" xfId="2517"/>
    <cellStyle name="强调文字颜色 4 2 2 2" xfId="2518"/>
    <cellStyle name="强调文字颜色 4 2 2 2 2" xfId="2519"/>
    <cellStyle name="强调文字颜色 4 2 2 3" xfId="2520"/>
    <cellStyle name="强调文字颜色 4 2 3" xfId="2521"/>
    <cellStyle name="强调文字颜色 4 2 3 2" xfId="2522"/>
    <cellStyle name="强调文字颜色 4 2 3 2 2" xfId="2523"/>
    <cellStyle name="强调文字颜色 4 2 3 3" xfId="2524"/>
    <cellStyle name="强调文字颜色 4 2 4" xfId="2525"/>
    <cellStyle name="强调文字颜色 4 2 4 2" xfId="2526"/>
    <cellStyle name="强调文字颜色 4 2 5" xfId="2527"/>
    <cellStyle name="强调文字颜色 4 3" xfId="2528"/>
    <cellStyle name="强调文字颜色 4 3 2" xfId="2529"/>
    <cellStyle name="强调文字颜色 4 3 2 2" xfId="2530"/>
    <cellStyle name="强调文字颜色 4 3 2 2 2" xfId="2531"/>
    <cellStyle name="强调文字颜色 4 3 2 3" xfId="2532"/>
    <cellStyle name="强调文字颜色 4 3 3" xfId="2533"/>
    <cellStyle name="强调文字颜色 4 3 3 2" xfId="2534"/>
    <cellStyle name="强调文字颜色 4 3 4" xfId="2535"/>
    <cellStyle name="强调文字颜色 4 4" xfId="2536"/>
    <cellStyle name="强调文字颜色 4 4 2" xfId="2537"/>
    <cellStyle name="强调文字颜色 4 4 2 2" xfId="2538"/>
    <cellStyle name="强调文字颜色 4 4 3" xfId="2539"/>
    <cellStyle name="强调文字颜色 4 5" xfId="2540"/>
    <cellStyle name="强调文字颜色 4 5 2" xfId="2541"/>
    <cellStyle name="强调文字颜色 4 5 2 2" xfId="2542"/>
    <cellStyle name="强调文字颜色 4 5 3" xfId="2543"/>
    <cellStyle name="强调文字颜色 4 6" xfId="2544"/>
    <cellStyle name="强调文字颜色 4 6 2" xfId="2545"/>
    <cellStyle name="强调文字颜色 4 7" xfId="2546"/>
    <cellStyle name="强调文字颜色 5" xfId="2547"/>
    <cellStyle name="强调文字颜色 5 2" xfId="2548"/>
    <cellStyle name="强调文字颜色 5 2 2" xfId="2549"/>
    <cellStyle name="强调文字颜色 5 2 2 2" xfId="2550"/>
    <cellStyle name="强调文字颜色 5 2 2 2 2" xfId="2551"/>
    <cellStyle name="强调文字颜色 5 2 2 3" xfId="2552"/>
    <cellStyle name="强调文字颜色 5 2 3" xfId="2553"/>
    <cellStyle name="强调文字颜色 5 2 3 2" xfId="2554"/>
    <cellStyle name="强调文字颜色 5 2 3 2 2" xfId="2555"/>
    <cellStyle name="强调文字颜色 5 2 3 3" xfId="2556"/>
    <cellStyle name="强调文字颜色 5 2 4" xfId="2557"/>
    <cellStyle name="强调文字颜色 5 2 4 2" xfId="2558"/>
    <cellStyle name="强调文字颜色 5 2 5" xfId="2559"/>
    <cellStyle name="强调文字颜色 5 3" xfId="2560"/>
    <cellStyle name="强调文字颜色 5 3 2" xfId="2561"/>
    <cellStyle name="强调文字颜色 5 3 2 2" xfId="2562"/>
    <cellStyle name="强调文字颜色 5 3 2 2 2" xfId="2563"/>
    <cellStyle name="强调文字颜色 5 3 2 3" xfId="2564"/>
    <cellStyle name="强调文字颜色 5 3 3" xfId="2565"/>
    <cellStyle name="强调文字颜色 5 3 3 2" xfId="2566"/>
    <cellStyle name="强调文字颜色 5 3 4" xfId="2567"/>
    <cellStyle name="强调文字颜色 5 4" xfId="2568"/>
    <cellStyle name="强调文字颜色 5 4 2" xfId="2569"/>
    <cellStyle name="强调文字颜色 5 4 2 2" xfId="2570"/>
    <cellStyle name="强调文字颜色 5 4 3" xfId="2571"/>
    <cellStyle name="强调文字颜色 5 5" xfId="2572"/>
    <cellStyle name="强调文字颜色 5 5 2" xfId="2573"/>
    <cellStyle name="强调文字颜色 5 5 2 2" xfId="2574"/>
    <cellStyle name="强调文字颜色 5 5 3" xfId="2575"/>
    <cellStyle name="强调文字颜色 5 6" xfId="2576"/>
    <cellStyle name="强调文字颜色 5 6 2" xfId="2577"/>
    <cellStyle name="强调文字颜色 5 7" xfId="2578"/>
    <cellStyle name="强调文字颜色 6" xfId="2579"/>
    <cellStyle name="强调文字颜色 6 2" xfId="2580"/>
    <cellStyle name="强调文字颜色 6 2 2" xfId="2581"/>
    <cellStyle name="强调文字颜色 6 2 2 2" xfId="2582"/>
    <cellStyle name="强调文字颜色 6 2 2 2 2" xfId="2583"/>
    <cellStyle name="强调文字颜色 6 2 2 3" xfId="2584"/>
    <cellStyle name="强调文字颜色 6 2 3" xfId="2585"/>
    <cellStyle name="强调文字颜色 6 2 3 2" xfId="2586"/>
    <cellStyle name="强调文字颜色 6 2 3 2 2" xfId="2587"/>
    <cellStyle name="强调文字颜色 6 2 3 3" xfId="2588"/>
    <cellStyle name="强调文字颜色 6 2 4" xfId="2589"/>
    <cellStyle name="强调文字颜色 6 2 4 2" xfId="2590"/>
    <cellStyle name="强调文字颜色 6 2 5" xfId="2591"/>
    <cellStyle name="强调文字颜色 6 3" xfId="2592"/>
    <cellStyle name="强调文字颜色 6 3 2" xfId="2593"/>
    <cellStyle name="强调文字颜色 6 3 2 2" xfId="2594"/>
    <cellStyle name="强调文字颜色 6 3 2 2 2" xfId="2595"/>
    <cellStyle name="强调文字颜色 6 3 2 3" xfId="2596"/>
    <cellStyle name="强调文字颜色 6 3 3" xfId="2597"/>
    <cellStyle name="强调文字颜色 6 3 3 2" xfId="2598"/>
    <cellStyle name="强调文字颜色 6 3 4" xfId="2599"/>
    <cellStyle name="强调文字颜色 6 4" xfId="2600"/>
    <cellStyle name="强调文字颜色 6 4 2" xfId="2601"/>
    <cellStyle name="强调文字颜色 6 4 2 2" xfId="2602"/>
    <cellStyle name="强调文字颜色 6 4 3" xfId="2603"/>
    <cellStyle name="强调文字颜色 6 5" xfId="2604"/>
    <cellStyle name="强调文字颜色 6 5 2" xfId="2605"/>
    <cellStyle name="强调文字颜色 6 5 2 2" xfId="2606"/>
    <cellStyle name="强调文字颜色 6 5 3" xfId="2607"/>
    <cellStyle name="强调文字颜色 6 6" xfId="2608"/>
    <cellStyle name="强调文字颜色 6 6 2" xfId="2609"/>
    <cellStyle name="强调文字颜色 6 7" xfId="2610"/>
    <cellStyle name="适中" xfId="2611"/>
    <cellStyle name="适中 2" xfId="2612"/>
    <cellStyle name="适中 2 2" xfId="2613"/>
    <cellStyle name="适中 2 2 2" xfId="2614"/>
    <cellStyle name="适中 2 2 2 2" xfId="2615"/>
    <cellStyle name="适中 2 2 3" xfId="2616"/>
    <cellStyle name="适中 2 3" xfId="2617"/>
    <cellStyle name="适中 2 3 2" xfId="2618"/>
    <cellStyle name="适中 2 4" xfId="2619"/>
    <cellStyle name="适中 3" xfId="2620"/>
    <cellStyle name="适中 3 2" xfId="2621"/>
    <cellStyle name="适中 3 2 2" xfId="2622"/>
    <cellStyle name="适中 3 2 2 2" xfId="2623"/>
    <cellStyle name="适中 3 2 3" xfId="2624"/>
    <cellStyle name="适中 3 3" xfId="2625"/>
    <cellStyle name="适中 3 3 2" xfId="2626"/>
    <cellStyle name="适中 3 4" xfId="2627"/>
    <cellStyle name="适中 4" xfId="2628"/>
    <cellStyle name="适中 4 2" xfId="2629"/>
    <cellStyle name="适中 4 2 2" xfId="2630"/>
    <cellStyle name="适中 4 3" xfId="2631"/>
    <cellStyle name="适中 5" xfId="2632"/>
    <cellStyle name="适中 5 2" xfId="2633"/>
    <cellStyle name="适中 5 2 2" xfId="2634"/>
    <cellStyle name="适中 5 3" xfId="2635"/>
    <cellStyle name="适中 6" xfId="2636"/>
    <cellStyle name="适中 6 2" xfId="2637"/>
    <cellStyle name="适中 7" xfId="2638"/>
    <cellStyle name="输出" xfId="2639"/>
    <cellStyle name="输出 2" xfId="2640"/>
    <cellStyle name="输出 2 2" xfId="2641"/>
    <cellStyle name="输出 2 2 2" xfId="2642"/>
    <cellStyle name="输出 2 2 2 2" xfId="2643"/>
    <cellStyle name="输出 2 2 3" xfId="2644"/>
    <cellStyle name="输出 2 3" xfId="2645"/>
    <cellStyle name="输出 2 3 2" xfId="2646"/>
    <cellStyle name="输出 2 3 2 2" xfId="2647"/>
    <cellStyle name="输出 2 3 3" xfId="2648"/>
    <cellStyle name="输出 2 4" xfId="2649"/>
    <cellStyle name="输出 2 4 2" xfId="2650"/>
    <cellStyle name="输出 2 5" xfId="2651"/>
    <cellStyle name="输出 3" xfId="2652"/>
    <cellStyle name="输出 3 2" xfId="2653"/>
    <cellStyle name="输出 3 2 2" xfId="2654"/>
    <cellStyle name="输出 3 2 2 2" xfId="2655"/>
    <cellStyle name="输出 3 2 3" xfId="2656"/>
    <cellStyle name="输出 3 3" xfId="2657"/>
    <cellStyle name="输出 3 3 2" xfId="2658"/>
    <cellStyle name="输出 3 4" xfId="2659"/>
    <cellStyle name="输出 4" xfId="2660"/>
    <cellStyle name="输出 4 2" xfId="2661"/>
    <cellStyle name="输出 4 2 2" xfId="2662"/>
    <cellStyle name="输出 4 3" xfId="2663"/>
    <cellStyle name="输出 5" xfId="2664"/>
    <cellStyle name="输出 5 2" xfId="2665"/>
    <cellStyle name="输出 5 2 2" xfId="2666"/>
    <cellStyle name="输出 5 3" xfId="2667"/>
    <cellStyle name="输出 6" xfId="2668"/>
    <cellStyle name="输出 6 2" xfId="2669"/>
    <cellStyle name="输出 7" xfId="2670"/>
    <cellStyle name="输入" xfId="2671"/>
    <cellStyle name="输入 2" xfId="2672"/>
    <cellStyle name="输入 2 2" xfId="2673"/>
    <cellStyle name="输入 2 2 2" xfId="2674"/>
    <cellStyle name="输入 2 2 2 2" xfId="2675"/>
    <cellStyle name="输入 2 2 3" xfId="2676"/>
    <cellStyle name="输入 2 3" xfId="2677"/>
    <cellStyle name="输入 2 3 2" xfId="2678"/>
    <cellStyle name="输入 2 4" xfId="2679"/>
    <cellStyle name="输入 3" xfId="2680"/>
    <cellStyle name="输入 3 2" xfId="2681"/>
    <cellStyle name="输入 3 2 2" xfId="2682"/>
    <cellStyle name="输入 3 2 2 2" xfId="2683"/>
    <cellStyle name="输入 3 2 3" xfId="2684"/>
    <cellStyle name="输入 3 3" xfId="2685"/>
    <cellStyle name="输入 3 3 2" xfId="2686"/>
    <cellStyle name="输入 3 4" xfId="2687"/>
    <cellStyle name="输入 4" xfId="2688"/>
    <cellStyle name="输入 4 2" xfId="2689"/>
    <cellStyle name="输入 4 2 2" xfId="2690"/>
    <cellStyle name="输入 4 3" xfId="2691"/>
    <cellStyle name="输入 5" xfId="2692"/>
    <cellStyle name="输入 5 2" xfId="2693"/>
    <cellStyle name="输入 5 2 2" xfId="2694"/>
    <cellStyle name="输入 5 3" xfId="2695"/>
    <cellStyle name="输入 6" xfId="2696"/>
    <cellStyle name="输入 6 2" xfId="2697"/>
    <cellStyle name="输入 7" xfId="2698"/>
    <cellStyle name="数字" xfId="2699"/>
    <cellStyle name="数字 2" xfId="2700"/>
    <cellStyle name="数字 2 2" xfId="2701"/>
    <cellStyle name="数字 2 2 2" xfId="2702"/>
    <cellStyle name="数字 2 2 2 2" xfId="2703"/>
    <cellStyle name="数字 2 2 3" xfId="2704"/>
    <cellStyle name="数字 2 3" xfId="2705"/>
    <cellStyle name="数字 2 3 2" xfId="2706"/>
    <cellStyle name="数字 2 4" xfId="2707"/>
    <cellStyle name="数字 3" xfId="2708"/>
    <cellStyle name="数字 3 2" xfId="2709"/>
    <cellStyle name="数字 3 2 2" xfId="2710"/>
    <cellStyle name="数字 3 3" xfId="2711"/>
    <cellStyle name="数字 4" xfId="2712"/>
    <cellStyle name="数字 4 2" xfId="2713"/>
    <cellStyle name="数字 5" xfId="2714"/>
    <cellStyle name="未定义" xfId="2715"/>
    <cellStyle name="小数" xfId="2716"/>
    <cellStyle name="小数 2" xfId="2717"/>
    <cellStyle name="小数 2 2" xfId="2718"/>
    <cellStyle name="小数 2 2 2" xfId="2719"/>
    <cellStyle name="小数 2 2 2 2" xfId="2720"/>
    <cellStyle name="小数 2 2 3" xfId="2721"/>
    <cellStyle name="小数 2 3" xfId="2722"/>
    <cellStyle name="小数 2 3 2" xfId="2723"/>
    <cellStyle name="小数 2 4" xfId="2724"/>
    <cellStyle name="小数 3" xfId="2725"/>
    <cellStyle name="小数 3 2" xfId="2726"/>
    <cellStyle name="小数 3 2 2" xfId="2727"/>
    <cellStyle name="小数 3 3" xfId="2728"/>
    <cellStyle name="小数 4" xfId="2729"/>
    <cellStyle name="小数 4 2" xfId="2730"/>
    <cellStyle name="小数 5" xfId="2731"/>
    <cellStyle name="样式 1" xfId="2732"/>
    <cellStyle name="注释" xfId="2733"/>
    <cellStyle name="注释 2" xfId="2734"/>
    <cellStyle name="注释 2 2" xfId="2735"/>
    <cellStyle name="注释 2 2 2" xfId="2736"/>
    <cellStyle name="注释 2 2 2 2" xfId="2737"/>
    <cellStyle name="注释 2 2 3" xfId="2738"/>
    <cellStyle name="注释 2 3" xfId="2739"/>
    <cellStyle name="注释 2 3 2" xfId="2740"/>
    <cellStyle name="注释 2 4" xfId="2741"/>
    <cellStyle name="注释 3" xfId="2742"/>
    <cellStyle name="注释 3 2" xfId="2743"/>
    <cellStyle name="注释 3 2 2" xfId="2744"/>
    <cellStyle name="注释 3 2 2 2" xfId="2745"/>
    <cellStyle name="注释 3 2 3" xfId="2746"/>
    <cellStyle name="注释 3 3" xfId="2747"/>
    <cellStyle name="注释 3 3 2" xfId="2748"/>
    <cellStyle name="注释 3 4" xfId="2749"/>
    <cellStyle name="注释 4" xfId="2750"/>
    <cellStyle name="注释 4 2" xfId="2751"/>
    <cellStyle name="注释 4 2 2" xfId="2752"/>
    <cellStyle name="注释 4 3" xfId="2753"/>
    <cellStyle name="注释 5" xfId="2754"/>
    <cellStyle name="注释 5 2" xfId="2755"/>
    <cellStyle name="注释 5 2 2" xfId="2756"/>
    <cellStyle name="注释 5 3" xfId="2757"/>
    <cellStyle name="注释 6" xfId="2758"/>
    <cellStyle name="注释 6 2" xfId="2759"/>
    <cellStyle name="注释 7" xfId="27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33"/>
  <sheetViews>
    <sheetView showZeros="0" zoomScalePageLayoutView="0" workbookViewId="0" topLeftCell="A1">
      <selection activeCell="E13" sqref="E1:F16384"/>
    </sheetView>
  </sheetViews>
  <sheetFormatPr defaultColWidth="8.75390625" defaultRowHeight="14.25"/>
  <cols>
    <col min="1" max="1" width="36.375" style="1" customWidth="1"/>
    <col min="2" max="2" width="24.75390625" style="1" customWidth="1"/>
    <col min="3" max="3" width="8.75390625" style="1" customWidth="1"/>
    <col min="4" max="16384" width="8.75390625" style="1" customWidth="1"/>
  </cols>
  <sheetData>
    <row r="1" spans="1:2" ht="21.75" customHeight="1">
      <c r="A1" s="129" t="s">
        <v>1292</v>
      </c>
      <c r="B1" s="129"/>
    </row>
    <row r="3" spans="1:2" s="8" customFormat="1" ht="14.25">
      <c r="A3" s="9"/>
      <c r="B3" s="89" t="s">
        <v>1280</v>
      </c>
    </row>
    <row r="4" spans="1:2" ht="16.5" customHeight="1">
      <c r="A4" s="91" t="s">
        <v>121</v>
      </c>
      <c r="B4" s="90" t="s">
        <v>84</v>
      </c>
    </row>
    <row r="5" spans="1:2" ht="16.5" customHeight="1">
      <c r="A5" s="21" t="s">
        <v>86</v>
      </c>
      <c r="B5" s="92">
        <v>4410117</v>
      </c>
    </row>
    <row r="6" spans="1:2" ht="16.5" customHeight="1">
      <c r="A6" s="21" t="s">
        <v>122</v>
      </c>
      <c r="B6" s="92">
        <v>584399</v>
      </c>
    </row>
    <row r="7" spans="1:2" ht="16.5" customHeight="1">
      <c r="A7" s="21" t="s">
        <v>56</v>
      </c>
      <c r="B7" s="92">
        <v>224171</v>
      </c>
    </row>
    <row r="8" spans="1:2" ht="16.5" customHeight="1">
      <c r="A8" s="21" t="s">
        <v>125</v>
      </c>
      <c r="B8" s="92">
        <v>1247305</v>
      </c>
    </row>
    <row r="9" spans="1:2" ht="16.5" customHeight="1">
      <c r="A9" s="21" t="s">
        <v>127</v>
      </c>
      <c r="B9" s="92">
        <v>821341</v>
      </c>
    </row>
    <row r="10" spans="1:2" ht="16.5" customHeight="1">
      <c r="A10" s="21" t="s">
        <v>57</v>
      </c>
      <c r="B10" s="92">
        <v>299815</v>
      </c>
    </row>
    <row r="11" spans="1:2" ht="16.5" customHeight="1">
      <c r="A11" s="21" t="s">
        <v>58</v>
      </c>
      <c r="B11" s="92">
        <v>3213</v>
      </c>
    </row>
    <row r="12" spans="1:2" ht="16.5" customHeight="1">
      <c r="A12" s="21" t="s">
        <v>59</v>
      </c>
      <c r="B12" s="92">
        <v>248228</v>
      </c>
    </row>
    <row r="13" spans="1:2" ht="16.5" customHeight="1">
      <c r="A13" s="21" t="s">
        <v>60</v>
      </c>
      <c r="B13" s="92">
        <v>156979</v>
      </c>
    </row>
    <row r="14" spans="1:2" ht="16.5" customHeight="1">
      <c r="A14" s="21" t="s">
        <v>61</v>
      </c>
      <c r="B14" s="92">
        <v>80880</v>
      </c>
    </row>
    <row r="15" spans="1:2" ht="16.5" customHeight="1">
      <c r="A15" s="21" t="s">
        <v>62</v>
      </c>
      <c r="B15" s="92">
        <v>65691</v>
      </c>
    </row>
    <row r="16" spans="1:2" ht="16.5" customHeight="1">
      <c r="A16" s="21" t="s">
        <v>63</v>
      </c>
      <c r="B16" s="92">
        <v>508975</v>
      </c>
    </row>
    <row r="17" spans="1:2" ht="16.5" customHeight="1">
      <c r="A17" s="21" t="s">
        <v>64</v>
      </c>
      <c r="B17" s="92">
        <v>39791</v>
      </c>
    </row>
    <row r="18" spans="1:2" ht="16.5" customHeight="1">
      <c r="A18" s="21" t="s">
        <v>65</v>
      </c>
      <c r="B18" s="92">
        <v>45159</v>
      </c>
    </row>
    <row r="19" spans="1:2" ht="16.5" customHeight="1">
      <c r="A19" s="21" t="s">
        <v>139</v>
      </c>
      <c r="B19" s="92">
        <v>308341</v>
      </c>
    </row>
    <row r="20" spans="1:2" ht="16.5" customHeight="1">
      <c r="A20" s="21" t="s">
        <v>87</v>
      </c>
      <c r="B20" s="92">
        <v>1194518</v>
      </c>
    </row>
    <row r="21" spans="1:2" ht="16.5" customHeight="1">
      <c r="A21" s="21" t="s">
        <v>144</v>
      </c>
      <c r="B21" s="92">
        <v>288954</v>
      </c>
    </row>
    <row r="22" spans="1:2" ht="16.5" customHeight="1">
      <c r="A22" s="21" t="s">
        <v>146</v>
      </c>
      <c r="B22" s="92">
        <v>142317</v>
      </c>
    </row>
    <row r="23" spans="1:2" ht="16.5" customHeight="1">
      <c r="A23" s="21" t="s">
        <v>147</v>
      </c>
      <c r="B23" s="92">
        <v>72130</v>
      </c>
    </row>
    <row r="24" spans="1:2" ht="16.5" customHeight="1">
      <c r="A24" s="21" t="s">
        <v>66</v>
      </c>
      <c r="B24" s="92">
        <v>278060</v>
      </c>
    </row>
    <row r="25" spans="1:2" ht="16.5" customHeight="1">
      <c r="A25" s="21" t="s">
        <v>148</v>
      </c>
      <c r="B25" s="92">
        <v>366196</v>
      </c>
    </row>
    <row r="26" spans="1:2" ht="16.5" customHeight="1">
      <c r="A26" s="21" t="s">
        <v>149</v>
      </c>
      <c r="B26" s="92">
        <v>46861</v>
      </c>
    </row>
    <row r="27" spans="1:2" ht="16.5" customHeight="1">
      <c r="A27" s="20" t="s">
        <v>150</v>
      </c>
      <c r="B27" s="92">
        <v>5604635</v>
      </c>
    </row>
    <row r="28" spans="1:2" ht="16.5" customHeight="1">
      <c r="A28" s="21" t="s">
        <v>153</v>
      </c>
      <c r="B28" s="92">
        <v>2024277</v>
      </c>
    </row>
    <row r="29" spans="1:2" ht="16.5" customHeight="1">
      <c r="A29" s="21" t="s">
        <v>1296</v>
      </c>
      <c r="B29" s="92">
        <v>957074</v>
      </c>
    </row>
    <row r="30" spans="1:2" ht="16.5" customHeight="1">
      <c r="A30" s="21" t="s">
        <v>154</v>
      </c>
      <c r="B30" s="92">
        <v>1278010</v>
      </c>
    </row>
    <row r="31" spans="1:2" ht="16.5" customHeight="1">
      <c r="A31" s="21" t="s">
        <v>155</v>
      </c>
      <c r="B31" s="92">
        <v>171166</v>
      </c>
    </row>
    <row r="32" spans="1:2" ht="16.5" customHeight="1">
      <c r="A32" s="21" t="s">
        <v>157</v>
      </c>
      <c r="B32" s="92">
        <v>546186</v>
      </c>
    </row>
    <row r="33" spans="1:2" ht="16.5" customHeight="1">
      <c r="A33" s="20" t="s">
        <v>156</v>
      </c>
      <c r="B33" s="92">
        <f>SUM(B27:B32)</f>
        <v>10581348</v>
      </c>
    </row>
  </sheetData>
  <sheetProtection/>
  <mergeCells count="1">
    <mergeCell ref="A1:B1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L435"/>
  <sheetViews>
    <sheetView showZeros="0" zoomScalePageLayoutView="0" workbookViewId="0" topLeftCell="A1">
      <selection activeCell="E13" sqref="E1:F16384"/>
    </sheetView>
  </sheetViews>
  <sheetFormatPr defaultColWidth="9.00390625" defaultRowHeight="14.25"/>
  <cols>
    <col min="1" max="1" width="46.25390625" style="52" customWidth="1"/>
    <col min="2" max="2" width="14.625" style="53" customWidth="1"/>
    <col min="3" max="28" width="9.00390625" style="53" customWidth="1"/>
    <col min="29" max="16384" width="9.00390625" style="52" customWidth="1"/>
  </cols>
  <sheetData>
    <row r="1" spans="1:2" ht="33.75" customHeight="1">
      <c r="A1" s="145" t="s">
        <v>44</v>
      </c>
      <c r="B1" s="145"/>
    </row>
    <row r="2" spans="1:2" ht="28.5" customHeight="1">
      <c r="A2" s="54" t="s">
        <v>88</v>
      </c>
      <c r="B2" s="67" t="s">
        <v>49</v>
      </c>
    </row>
    <row r="3" spans="1:2" ht="28.5" customHeight="1">
      <c r="A3" s="79" t="s">
        <v>47</v>
      </c>
      <c r="B3" s="80" t="s">
        <v>48</v>
      </c>
    </row>
    <row r="4" spans="1:28" s="57" customFormat="1" ht="23.25" customHeight="1">
      <c r="A4" s="83" t="s">
        <v>89</v>
      </c>
      <c r="B4" s="106">
        <v>17925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9" customFormat="1" ht="23.25" customHeight="1">
      <c r="A5" s="81" t="s">
        <v>31</v>
      </c>
      <c r="B5" s="106">
        <v>1020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9" customFormat="1" ht="23.25" customHeight="1">
      <c r="A6" s="81" t="s">
        <v>32</v>
      </c>
      <c r="B6" s="106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9" customFormat="1" ht="23.25" customHeight="1">
      <c r="A7" s="81" t="s">
        <v>33</v>
      </c>
      <c r="B7" s="106">
        <v>83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s="59" customFormat="1" ht="23.25" customHeight="1">
      <c r="A8" s="81" t="s">
        <v>34</v>
      </c>
      <c r="B8" s="106">
        <v>463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s="59" customFormat="1" ht="23.25" customHeight="1">
      <c r="A9" s="81" t="s">
        <v>35</v>
      </c>
      <c r="B9" s="106">
        <v>59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59" customFormat="1" ht="23.25" customHeight="1">
      <c r="A10" s="81" t="s">
        <v>36</v>
      </c>
      <c r="B10" s="106">
        <v>2545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s="59" customFormat="1" ht="23.25" customHeight="1">
      <c r="A11" s="81" t="s">
        <v>37</v>
      </c>
      <c r="B11" s="106">
        <v>3459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s="59" customFormat="1" ht="23.25" customHeight="1">
      <c r="A12" s="81" t="s">
        <v>38</v>
      </c>
      <c r="B12" s="106">
        <v>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s="59" customFormat="1" ht="23.25" customHeight="1">
      <c r="A13" s="81" t="s">
        <v>39</v>
      </c>
      <c r="B13" s="106">
        <v>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59" customFormat="1" ht="23.25" customHeight="1">
      <c r="A14" s="81" t="s">
        <v>40</v>
      </c>
      <c r="B14" s="106">
        <v>10287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s="59" customFormat="1" ht="23.25" customHeight="1">
      <c r="A15" s="82" t="s">
        <v>42</v>
      </c>
      <c r="B15" s="106">
        <v>1100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s="59" customFormat="1" ht="23.25" customHeight="1">
      <c r="A16" s="82" t="s">
        <v>41</v>
      </c>
      <c r="B16" s="106">
        <v>1100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57" customFormat="1" ht="23.25" customHeight="1">
      <c r="A17" s="82" t="s">
        <v>43</v>
      </c>
      <c r="B17" s="106">
        <v>50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9" customFormat="1" ht="23.25" customHeight="1">
      <c r="A18" s="84" t="s">
        <v>78</v>
      </c>
      <c r="B18" s="107">
        <v>19075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s="59" customFormat="1" ht="23.25" customHeight="1">
      <c r="A19" s="82" t="s">
        <v>45</v>
      </c>
      <c r="B19" s="106">
        <v>2789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s="59" customFormat="1" ht="23.25" customHeight="1">
      <c r="A20" s="84" t="s">
        <v>79</v>
      </c>
      <c r="B20" s="106">
        <f>SUM(B18:B19)</f>
        <v>21864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57" customFormat="1" ht="23.25" customHeight="1">
      <c r="A21" s="66"/>
      <c r="B21" s="5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9" customFormat="1" ht="23.25" customHeight="1">
      <c r="A22" s="68"/>
      <c r="B22" s="53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61" customFormat="1" ht="23.25" customHeight="1">
      <c r="A23" s="68"/>
      <c r="B23" s="53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61" customFormat="1" ht="23.25" customHeight="1">
      <c r="A24" s="69"/>
      <c r="B24" s="7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31" s="63" customFormat="1" ht="23.25" customHeight="1">
      <c r="A25" s="68"/>
      <c r="B25" s="5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28" s="65" customFormat="1" ht="23.25" customHeight="1">
      <c r="A26" s="68"/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ht="14.25">
      <c r="A27" s="68"/>
    </row>
    <row r="28" ht="14.25">
      <c r="A28" s="72"/>
    </row>
    <row r="29" ht="14.25">
      <c r="A29" s="72"/>
    </row>
    <row r="30" spans="1:28" s="71" customFormat="1" ht="14.25">
      <c r="A30" s="72"/>
      <c r="B30" s="53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ht="14.25">
      <c r="A31" s="72"/>
    </row>
    <row r="32" ht="14.25">
      <c r="A32" s="72"/>
    </row>
    <row r="33" ht="14.25">
      <c r="A33" s="72"/>
    </row>
    <row r="34" ht="14.25">
      <c r="A34" s="72"/>
    </row>
    <row r="35" spans="1:220" s="53" customFormat="1" ht="14.25">
      <c r="A35" s="7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</row>
    <row r="36" spans="1:220" s="53" customFormat="1" ht="14.25">
      <c r="A36" s="7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</row>
    <row r="37" spans="1:220" s="53" customFormat="1" ht="14.25">
      <c r="A37" s="7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</row>
    <row r="38" spans="1:220" s="53" customFormat="1" ht="14.25">
      <c r="A38" s="7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</row>
    <row r="39" spans="1:220" s="53" customFormat="1" ht="14.25">
      <c r="A39" s="7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</row>
    <row r="40" spans="1:220" s="53" customFormat="1" ht="14.25">
      <c r="A40" s="7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</row>
    <row r="41" spans="1:220" s="53" customFormat="1" ht="14.25">
      <c r="A41" s="7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</row>
    <row r="42" spans="1:220" s="53" customFormat="1" ht="14.25">
      <c r="A42" s="7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</row>
    <row r="43" spans="1:220" s="53" customFormat="1" ht="14.25">
      <c r="A43" s="7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</row>
    <row r="44" spans="1:220" s="53" customFormat="1" ht="14.25">
      <c r="A44" s="7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</row>
    <row r="45" spans="1:220" s="53" customFormat="1" ht="14.25">
      <c r="A45" s="7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</row>
    <row r="46" spans="1:220" s="53" customFormat="1" ht="14.25">
      <c r="A46" s="7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</row>
    <row r="47" spans="1:220" s="53" customFormat="1" ht="14.25">
      <c r="A47" s="7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</row>
    <row r="48" spans="1:220" s="53" customFormat="1" ht="14.25">
      <c r="A48" s="7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</row>
    <row r="49" spans="1:220" s="53" customFormat="1" ht="14.25">
      <c r="A49" s="7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</row>
    <row r="50" spans="1:220" s="53" customFormat="1" ht="14.25">
      <c r="A50" s="7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</row>
    <row r="51" spans="1:220" s="53" customFormat="1" ht="14.25">
      <c r="A51" s="7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</row>
    <row r="52" spans="1:220" s="53" customFormat="1" ht="14.25">
      <c r="A52" s="7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</row>
    <row r="53" spans="1:220" s="53" customFormat="1" ht="14.25">
      <c r="A53" s="7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</row>
    <row r="54" spans="1:220" s="53" customFormat="1" ht="14.25">
      <c r="A54" s="7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</row>
    <row r="55" spans="1:220" s="53" customFormat="1" ht="14.25">
      <c r="A55" s="7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</row>
    <row r="56" spans="1:220" s="53" customFormat="1" ht="14.25">
      <c r="A56" s="7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</row>
    <row r="57" spans="1:220" s="53" customFormat="1" ht="14.25">
      <c r="A57" s="7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</row>
    <row r="58" spans="1:220" s="53" customFormat="1" ht="14.25">
      <c r="A58" s="7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</row>
    <row r="59" spans="1:220" s="53" customFormat="1" ht="14.25">
      <c r="A59" s="7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</row>
    <row r="60" spans="1:220" s="53" customFormat="1" ht="14.25">
      <c r="A60" s="7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</row>
    <row r="61" spans="1:220" s="53" customFormat="1" ht="14.25">
      <c r="A61" s="7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</row>
    <row r="62" spans="1:220" s="53" customFormat="1" ht="14.25">
      <c r="A62" s="7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</row>
    <row r="63" spans="1:220" s="53" customFormat="1" ht="14.25">
      <c r="A63" s="7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</row>
    <row r="64" spans="1:220" s="53" customFormat="1" ht="14.25">
      <c r="A64" s="7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</row>
    <row r="65" spans="1:220" s="53" customFormat="1" ht="14.25">
      <c r="A65" s="7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</row>
    <row r="66" spans="1:220" s="53" customFormat="1" ht="14.25">
      <c r="A66" s="7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</row>
    <row r="67" spans="1:220" s="53" customFormat="1" ht="14.25">
      <c r="A67" s="7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</row>
    <row r="68" spans="1:220" s="53" customFormat="1" ht="14.25">
      <c r="A68" s="7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</row>
    <row r="69" spans="1:220" s="53" customFormat="1" ht="14.25">
      <c r="A69" s="7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</row>
    <row r="70" spans="1:220" s="53" customFormat="1" ht="14.25">
      <c r="A70" s="7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</row>
    <row r="71" spans="1:220" s="53" customFormat="1" ht="14.25">
      <c r="A71" s="7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</row>
    <row r="72" spans="1:220" s="53" customFormat="1" ht="14.25">
      <c r="A72" s="7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</row>
    <row r="73" spans="1:220" s="53" customFormat="1" ht="14.25">
      <c r="A73" s="7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</row>
    <row r="74" spans="1:220" s="53" customFormat="1" ht="14.25">
      <c r="A74" s="7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</row>
    <row r="75" spans="1:220" s="53" customFormat="1" ht="14.25">
      <c r="A75" s="7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</row>
    <row r="76" spans="1:220" s="53" customFormat="1" ht="14.25">
      <c r="A76" s="7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</row>
    <row r="77" spans="1:220" s="53" customFormat="1" ht="14.25">
      <c r="A77" s="7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</row>
    <row r="78" spans="1:220" s="53" customFormat="1" ht="14.25">
      <c r="A78" s="7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</row>
    <row r="79" spans="1:220" s="53" customFormat="1" ht="14.25">
      <c r="A79" s="7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</row>
    <row r="80" spans="1:220" s="53" customFormat="1" ht="14.25">
      <c r="A80" s="7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</row>
    <row r="81" spans="1:220" s="53" customFormat="1" ht="14.25">
      <c r="A81" s="7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</row>
    <row r="82" spans="1:220" s="53" customFormat="1" ht="14.25">
      <c r="A82" s="7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</row>
    <row r="83" spans="1:220" s="53" customFormat="1" ht="14.25">
      <c r="A83" s="7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</row>
    <row r="84" spans="1:220" s="53" customFormat="1" ht="14.25">
      <c r="A84" s="7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</row>
    <row r="85" spans="1:220" s="53" customFormat="1" ht="14.25">
      <c r="A85" s="7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</row>
    <row r="86" spans="1:220" s="53" customFormat="1" ht="14.25">
      <c r="A86" s="7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</row>
    <row r="87" spans="1:220" s="53" customFormat="1" ht="14.25">
      <c r="A87" s="7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</row>
    <row r="88" spans="1:220" s="53" customFormat="1" ht="14.25">
      <c r="A88" s="7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</row>
    <row r="89" spans="1:220" s="53" customFormat="1" ht="14.25">
      <c r="A89" s="7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</row>
    <row r="90" spans="1:220" s="53" customFormat="1" ht="14.25">
      <c r="A90" s="7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</row>
    <row r="91" spans="1:220" s="53" customFormat="1" ht="14.25">
      <c r="A91" s="7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</row>
    <row r="92" spans="1:220" s="53" customFormat="1" ht="14.25">
      <c r="A92" s="7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</row>
    <row r="93" spans="1:220" s="53" customFormat="1" ht="14.25">
      <c r="A93" s="7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</row>
    <row r="94" spans="1:220" s="53" customFormat="1" ht="14.25">
      <c r="A94" s="7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</row>
    <row r="95" spans="1:220" s="53" customFormat="1" ht="14.25">
      <c r="A95" s="7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</row>
    <row r="96" spans="1:220" s="53" customFormat="1" ht="14.25">
      <c r="A96" s="7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</row>
    <row r="97" spans="1:220" s="53" customFormat="1" ht="14.25">
      <c r="A97" s="7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</row>
    <row r="98" spans="1:220" s="53" customFormat="1" ht="14.25">
      <c r="A98" s="7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</row>
    <row r="99" spans="1:220" s="53" customFormat="1" ht="14.25">
      <c r="A99" s="7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</row>
    <row r="100" spans="1:220" s="53" customFormat="1" ht="14.25">
      <c r="A100" s="7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</row>
    <row r="101" spans="1:220" s="53" customFormat="1" ht="14.25">
      <c r="A101" s="7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</row>
    <row r="102" spans="1:220" s="53" customFormat="1" ht="14.25">
      <c r="A102" s="7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</row>
    <row r="103" spans="1:220" s="53" customFormat="1" ht="14.25">
      <c r="A103" s="7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</row>
    <row r="104" spans="1:220" s="53" customFormat="1" ht="14.25">
      <c r="A104" s="7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</row>
    <row r="105" spans="1:220" s="53" customFormat="1" ht="14.25">
      <c r="A105" s="7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</row>
    <row r="106" spans="1:220" s="53" customFormat="1" ht="14.25">
      <c r="A106" s="7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</row>
    <row r="107" spans="1:220" s="53" customFormat="1" ht="14.25">
      <c r="A107" s="7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</row>
    <row r="108" spans="1:220" s="53" customFormat="1" ht="14.25">
      <c r="A108" s="7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</row>
    <row r="109" spans="1:220" s="53" customFormat="1" ht="14.25">
      <c r="A109" s="7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</row>
    <row r="110" spans="1:220" s="53" customFormat="1" ht="14.25">
      <c r="A110" s="7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</row>
    <row r="111" spans="1:220" s="53" customFormat="1" ht="14.25">
      <c r="A111" s="7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</row>
    <row r="112" spans="1:220" s="53" customFormat="1" ht="14.25">
      <c r="A112" s="7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</row>
    <row r="113" spans="1:220" s="53" customFormat="1" ht="14.25">
      <c r="A113" s="7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</row>
    <row r="114" spans="1:220" s="53" customFormat="1" ht="14.25">
      <c r="A114" s="7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</row>
    <row r="115" spans="1:220" s="53" customFormat="1" ht="14.25">
      <c r="A115" s="7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</row>
    <row r="116" spans="1:220" s="53" customFormat="1" ht="14.25">
      <c r="A116" s="7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</row>
    <row r="117" spans="1:220" s="53" customFormat="1" ht="14.25">
      <c r="A117" s="7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</row>
    <row r="118" spans="1:220" s="53" customFormat="1" ht="14.25">
      <c r="A118" s="7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</row>
    <row r="119" spans="1:220" s="53" customFormat="1" ht="14.25">
      <c r="A119" s="7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</row>
    <row r="120" spans="1:220" s="53" customFormat="1" ht="14.25">
      <c r="A120" s="7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</row>
    <row r="121" spans="1:220" s="53" customFormat="1" ht="14.25">
      <c r="A121" s="7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</row>
    <row r="122" spans="1:220" s="53" customFormat="1" ht="14.25">
      <c r="A122" s="7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</row>
    <row r="123" spans="1:220" s="53" customFormat="1" ht="14.25">
      <c r="A123" s="7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</row>
    <row r="124" spans="1:220" s="53" customFormat="1" ht="14.25">
      <c r="A124" s="7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</row>
    <row r="125" spans="1:220" s="53" customFormat="1" ht="14.25">
      <c r="A125" s="7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</row>
    <row r="126" spans="1:220" s="53" customFormat="1" ht="14.25">
      <c r="A126" s="7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</row>
    <row r="127" spans="1:220" s="53" customFormat="1" ht="14.25">
      <c r="A127" s="7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</row>
    <row r="128" spans="1:220" s="53" customFormat="1" ht="14.25">
      <c r="A128" s="7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</row>
    <row r="129" spans="1:220" s="53" customFormat="1" ht="14.25">
      <c r="A129" s="7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</row>
    <row r="130" spans="1:220" s="53" customFormat="1" ht="14.25">
      <c r="A130" s="7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</row>
    <row r="131" spans="1:220" s="53" customFormat="1" ht="14.25">
      <c r="A131" s="7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</row>
    <row r="132" spans="1:220" s="53" customFormat="1" ht="14.25">
      <c r="A132" s="7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</row>
    <row r="133" spans="1:220" s="53" customFormat="1" ht="14.25">
      <c r="A133" s="7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</row>
    <row r="134" spans="1:220" s="53" customFormat="1" ht="14.25">
      <c r="A134" s="7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</row>
    <row r="135" spans="1:220" s="53" customFormat="1" ht="14.25">
      <c r="A135" s="7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</row>
    <row r="136" spans="1:220" s="53" customFormat="1" ht="14.25">
      <c r="A136" s="7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</row>
    <row r="137" spans="1:220" s="53" customFormat="1" ht="14.25">
      <c r="A137" s="7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</row>
    <row r="138" spans="1:220" s="53" customFormat="1" ht="14.25">
      <c r="A138" s="7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</row>
    <row r="139" spans="1:220" s="53" customFormat="1" ht="14.25">
      <c r="A139" s="7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</row>
    <row r="140" spans="1:220" s="53" customFormat="1" ht="14.25">
      <c r="A140" s="7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</row>
    <row r="141" spans="1:220" s="53" customFormat="1" ht="14.25">
      <c r="A141" s="7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</row>
    <row r="142" spans="1:220" s="53" customFormat="1" ht="14.25">
      <c r="A142" s="7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</row>
    <row r="143" spans="1:220" s="53" customFormat="1" ht="14.25">
      <c r="A143" s="7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</row>
    <row r="144" spans="1:220" s="53" customFormat="1" ht="14.25">
      <c r="A144" s="7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</row>
    <row r="145" spans="1:220" s="53" customFormat="1" ht="14.25">
      <c r="A145" s="7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</row>
    <row r="146" spans="1:220" s="53" customFormat="1" ht="14.25">
      <c r="A146" s="7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</row>
    <row r="147" spans="1:220" s="53" customFormat="1" ht="14.25">
      <c r="A147" s="7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</row>
    <row r="148" spans="1:220" s="53" customFormat="1" ht="14.25">
      <c r="A148" s="7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</row>
    <row r="149" spans="1:220" s="53" customFormat="1" ht="14.25">
      <c r="A149" s="7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2"/>
    </row>
    <row r="150" spans="1:220" s="53" customFormat="1" ht="14.25">
      <c r="A150" s="7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</row>
    <row r="151" spans="1:220" s="53" customFormat="1" ht="14.25">
      <c r="A151" s="7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</row>
    <row r="152" spans="1:220" s="53" customFormat="1" ht="14.25">
      <c r="A152" s="7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</row>
    <row r="153" spans="1:220" s="53" customFormat="1" ht="14.25">
      <c r="A153" s="7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</row>
    <row r="154" spans="1:220" s="53" customFormat="1" ht="14.25">
      <c r="A154" s="7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</row>
    <row r="155" spans="1:220" s="53" customFormat="1" ht="14.25">
      <c r="A155" s="7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</row>
    <row r="156" spans="1:220" s="53" customFormat="1" ht="14.25">
      <c r="A156" s="7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</row>
    <row r="157" spans="1:220" s="53" customFormat="1" ht="14.25">
      <c r="A157" s="7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</row>
    <row r="158" spans="1:220" s="53" customFormat="1" ht="14.25">
      <c r="A158" s="7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</row>
    <row r="159" spans="1:220" s="53" customFormat="1" ht="14.25">
      <c r="A159" s="7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</row>
    <row r="160" spans="1:220" s="53" customFormat="1" ht="14.25">
      <c r="A160" s="7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</row>
    <row r="161" spans="1:220" s="53" customFormat="1" ht="14.25">
      <c r="A161" s="7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</row>
    <row r="162" spans="1:220" s="53" customFormat="1" ht="14.25">
      <c r="A162" s="7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</row>
    <row r="163" spans="1:220" s="53" customFormat="1" ht="14.25">
      <c r="A163" s="7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</row>
    <row r="164" spans="1:220" s="53" customFormat="1" ht="14.25">
      <c r="A164" s="7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</row>
    <row r="165" spans="1:220" s="53" customFormat="1" ht="14.25">
      <c r="A165" s="7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</row>
    <row r="166" spans="1:220" s="53" customFormat="1" ht="14.25">
      <c r="A166" s="7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</row>
    <row r="167" spans="1:220" s="53" customFormat="1" ht="14.25">
      <c r="A167" s="7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</row>
    <row r="168" spans="1:220" s="53" customFormat="1" ht="14.25">
      <c r="A168" s="7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</row>
    <row r="169" spans="1:220" s="53" customFormat="1" ht="14.25">
      <c r="A169" s="7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</row>
    <row r="170" spans="1:220" s="53" customFormat="1" ht="14.25">
      <c r="A170" s="7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</row>
    <row r="171" spans="1:220" s="53" customFormat="1" ht="14.25">
      <c r="A171" s="7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</row>
    <row r="172" spans="1:220" s="53" customFormat="1" ht="14.25">
      <c r="A172" s="7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</row>
    <row r="173" spans="1:220" s="53" customFormat="1" ht="14.25">
      <c r="A173" s="7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</row>
    <row r="174" spans="1:220" s="53" customFormat="1" ht="14.25">
      <c r="A174" s="7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</row>
    <row r="175" spans="1:220" s="53" customFormat="1" ht="14.25">
      <c r="A175" s="7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</row>
    <row r="176" spans="1:220" s="53" customFormat="1" ht="14.25">
      <c r="A176" s="7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</row>
    <row r="177" spans="1:220" s="53" customFormat="1" ht="14.25">
      <c r="A177" s="7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</row>
    <row r="178" spans="1:220" s="53" customFormat="1" ht="14.25">
      <c r="A178" s="7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</row>
    <row r="179" spans="1:220" s="53" customFormat="1" ht="14.25">
      <c r="A179" s="7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</row>
    <row r="180" spans="1:220" s="53" customFormat="1" ht="14.25">
      <c r="A180" s="7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</row>
    <row r="181" spans="1:220" s="53" customFormat="1" ht="14.25">
      <c r="A181" s="7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</row>
    <row r="182" spans="1:220" s="53" customFormat="1" ht="14.25">
      <c r="A182" s="7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</row>
    <row r="183" spans="1:220" s="53" customFormat="1" ht="14.25">
      <c r="A183" s="7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</row>
    <row r="184" spans="1:220" s="53" customFormat="1" ht="14.25">
      <c r="A184" s="7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</row>
    <row r="185" spans="1:220" s="53" customFormat="1" ht="14.25">
      <c r="A185" s="7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</row>
    <row r="186" spans="1:220" s="53" customFormat="1" ht="14.25">
      <c r="A186" s="7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</row>
    <row r="187" spans="1:220" s="53" customFormat="1" ht="14.25">
      <c r="A187" s="7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</row>
    <row r="188" spans="1:220" s="53" customFormat="1" ht="14.25">
      <c r="A188" s="7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</row>
    <row r="189" spans="1:220" s="53" customFormat="1" ht="14.25">
      <c r="A189" s="7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</row>
    <row r="190" spans="1:220" s="53" customFormat="1" ht="14.25">
      <c r="A190" s="7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</row>
    <row r="191" spans="1:220" s="53" customFormat="1" ht="14.25">
      <c r="A191" s="7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</row>
    <row r="192" spans="1:220" s="53" customFormat="1" ht="14.25">
      <c r="A192" s="7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</row>
    <row r="193" spans="1:220" s="53" customFormat="1" ht="14.25">
      <c r="A193" s="7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</row>
    <row r="194" spans="1:220" s="53" customFormat="1" ht="14.25">
      <c r="A194" s="7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</row>
    <row r="195" spans="1:220" s="53" customFormat="1" ht="14.25">
      <c r="A195" s="7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</row>
    <row r="196" spans="1:220" s="53" customFormat="1" ht="14.25">
      <c r="A196" s="7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</row>
    <row r="197" spans="1:220" s="53" customFormat="1" ht="14.25">
      <c r="A197" s="7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</row>
    <row r="198" spans="1:220" s="53" customFormat="1" ht="14.25">
      <c r="A198" s="7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</row>
    <row r="199" spans="1:220" s="53" customFormat="1" ht="14.25">
      <c r="A199" s="7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</row>
    <row r="200" spans="1:220" s="53" customFormat="1" ht="14.25">
      <c r="A200" s="7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</row>
    <row r="201" spans="1:220" s="53" customFormat="1" ht="14.25">
      <c r="A201" s="7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</row>
    <row r="202" spans="1:220" s="53" customFormat="1" ht="14.25">
      <c r="A202" s="7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</row>
    <row r="203" spans="1:220" s="53" customFormat="1" ht="14.25">
      <c r="A203" s="7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</row>
    <row r="204" spans="1:220" s="53" customFormat="1" ht="14.25">
      <c r="A204" s="7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</row>
    <row r="205" spans="1:220" s="53" customFormat="1" ht="14.25">
      <c r="A205" s="7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</row>
    <row r="206" spans="1:220" s="53" customFormat="1" ht="14.25">
      <c r="A206" s="7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</row>
    <row r="207" spans="1:220" s="53" customFormat="1" ht="14.25">
      <c r="A207" s="7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</row>
    <row r="208" spans="1:220" s="53" customFormat="1" ht="14.25">
      <c r="A208" s="7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</row>
    <row r="209" spans="1:220" s="53" customFormat="1" ht="14.25">
      <c r="A209" s="7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</row>
    <row r="210" spans="1:220" s="53" customFormat="1" ht="14.25">
      <c r="A210" s="7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</row>
    <row r="211" spans="1:220" s="53" customFormat="1" ht="14.25">
      <c r="A211" s="7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</row>
    <row r="212" spans="1:220" s="53" customFormat="1" ht="14.25">
      <c r="A212" s="7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</row>
    <row r="213" spans="1:220" s="53" customFormat="1" ht="14.25">
      <c r="A213" s="7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</row>
    <row r="214" spans="1:220" s="53" customFormat="1" ht="14.25">
      <c r="A214" s="7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</row>
    <row r="215" spans="1:220" s="53" customFormat="1" ht="14.25">
      <c r="A215" s="7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</row>
    <row r="216" spans="1:220" s="53" customFormat="1" ht="14.25">
      <c r="A216" s="7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</row>
    <row r="217" spans="1:220" s="53" customFormat="1" ht="14.25">
      <c r="A217" s="7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</row>
    <row r="218" spans="1:220" s="53" customFormat="1" ht="14.25">
      <c r="A218" s="7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</row>
    <row r="219" spans="1:220" s="53" customFormat="1" ht="14.25">
      <c r="A219" s="7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</row>
    <row r="220" spans="1:220" s="53" customFormat="1" ht="14.25">
      <c r="A220" s="7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</row>
    <row r="221" spans="1:220" s="53" customFormat="1" ht="14.25">
      <c r="A221" s="7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</row>
    <row r="222" spans="1:220" s="53" customFormat="1" ht="14.25">
      <c r="A222" s="7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</row>
    <row r="223" spans="1:220" s="53" customFormat="1" ht="14.25">
      <c r="A223" s="7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</row>
    <row r="224" spans="1:220" s="53" customFormat="1" ht="14.25">
      <c r="A224" s="7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</row>
    <row r="225" spans="1:220" s="53" customFormat="1" ht="14.25">
      <c r="A225" s="7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  <c r="HH225" s="52"/>
      <c r="HI225" s="52"/>
      <c r="HJ225" s="52"/>
      <c r="HK225" s="52"/>
      <c r="HL225" s="52"/>
    </row>
    <row r="226" spans="1:220" s="53" customFormat="1" ht="14.25">
      <c r="A226" s="7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</row>
    <row r="227" spans="1:220" s="53" customFormat="1" ht="14.25">
      <c r="A227" s="7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</row>
    <row r="228" spans="1:220" s="53" customFormat="1" ht="14.25">
      <c r="A228" s="7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</row>
    <row r="229" spans="1:220" s="53" customFormat="1" ht="14.25">
      <c r="A229" s="7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</row>
    <row r="230" spans="1:220" s="53" customFormat="1" ht="14.25">
      <c r="A230" s="7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</row>
    <row r="231" spans="1:220" s="53" customFormat="1" ht="14.25">
      <c r="A231" s="7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</row>
    <row r="232" spans="1:220" s="53" customFormat="1" ht="14.25">
      <c r="A232" s="7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</row>
    <row r="233" spans="1:220" s="53" customFormat="1" ht="14.25">
      <c r="A233" s="7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</row>
    <row r="234" spans="1:220" s="53" customFormat="1" ht="14.25">
      <c r="A234" s="7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</row>
    <row r="235" spans="1:220" s="53" customFormat="1" ht="14.25">
      <c r="A235" s="7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</row>
    <row r="236" spans="1:220" s="53" customFormat="1" ht="14.25">
      <c r="A236" s="7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</row>
    <row r="237" spans="1:220" s="53" customFormat="1" ht="14.25">
      <c r="A237" s="7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</row>
    <row r="238" spans="1:220" s="53" customFormat="1" ht="14.25">
      <c r="A238" s="7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</row>
    <row r="239" spans="1:220" s="53" customFormat="1" ht="14.25">
      <c r="A239" s="7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</row>
    <row r="240" spans="1:220" s="53" customFormat="1" ht="14.25">
      <c r="A240" s="7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</row>
    <row r="241" spans="1:220" s="53" customFormat="1" ht="14.25">
      <c r="A241" s="7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</row>
    <row r="242" spans="1:220" s="53" customFormat="1" ht="14.25">
      <c r="A242" s="7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</row>
    <row r="243" spans="1:220" s="53" customFormat="1" ht="14.25">
      <c r="A243" s="7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</row>
    <row r="244" spans="1:220" s="53" customFormat="1" ht="14.25">
      <c r="A244" s="7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</row>
    <row r="245" spans="1:220" s="53" customFormat="1" ht="14.25">
      <c r="A245" s="7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</row>
    <row r="246" spans="1:220" s="53" customFormat="1" ht="14.25">
      <c r="A246" s="7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</row>
    <row r="247" spans="1:220" s="53" customFormat="1" ht="14.25">
      <c r="A247" s="7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  <c r="HH247" s="52"/>
      <c r="HI247" s="52"/>
      <c r="HJ247" s="52"/>
      <c r="HK247" s="52"/>
      <c r="HL247" s="52"/>
    </row>
    <row r="248" spans="1:220" s="53" customFormat="1" ht="14.25">
      <c r="A248" s="7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</row>
    <row r="249" spans="1:220" s="53" customFormat="1" ht="14.25">
      <c r="A249" s="7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</row>
    <row r="250" spans="1:220" s="53" customFormat="1" ht="14.25">
      <c r="A250" s="7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</row>
    <row r="251" spans="1:220" s="53" customFormat="1" ht="14.25">
      <c r="A251" s="7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  <c r="HH251" s="52"/>
      <c r="HI251" s="52"/>
      <c r="HJ251" s="52"/>
      <c r="HK251" s="52"/>
      <c r="HL251" s="52"/>
    </row>
    <row r="252" spans="1:220" s="53" customFormat="1" ht="14.25">
      <c r="A252" s="7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2"/>
    </row>
    <row r="253" spans="1:220" s="53" customFormat="1" ht="14.25">
      <c r="A253" s="7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</row>
    <row r="254" spans="1:220" s="53" customFormat="1" ht="14.25">
      <c r="A254" s="7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</row>
    <row r="255" spans="1:220" s="53" customFormat="1" ht="14.25">
      <c r="A255" s="7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</row>
    <row r="256" spans="1:220" s="53" customFormat="1" ht="14.25">
      <c r="A256" s="7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</row>
    <row r="257" spans="1:220" s="53" customFormat="1" ht="14.25">
      <c r="A257" s="7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</row>
    <row r="258" spans="1:220" s="53" customFormat="1" ht="14.25">
      <c r="A258" s="7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2"/>
    </row>
    <row r="259" spans="1:220" s="53" customFormat="1" ht="14.25">
      <c r="A259" s="7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  <c r="HH259" s="52"/>
      <c r="HI259" s="52"/>
      <c r="HJ259" s="52"/>
      <c r="HK259" s="52"/>
      <c r="HL259" s="52"/>
    </row>
    <row r="260" spans="1:220" s="53" customFormat="1" ht="14.25">
      <c r="A260" s="7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  <c r="HH260" s="52"/>
      <c r="HI260" s="52"/>
      <c r="HJ260" s="52"/>
      <c r="HK260" s="52"/>
      <c r="HL260" s="52"/>
    </row>
    <row r="261" spans="1:220" s="53" customFormat="1" ht="14.25">
      <c r="A261" s="7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  <c r="HD261" s="52"/>
      <c r="HE261" s="52"/>
      <c r="HF261" s="52"/>
      <c r="HG261" s="52"/>
      <c r="HH261" s="52"/>
      <c r="HI261" s="52"/>
      <c r="HJ261" s="52"/>
      <c r="HK261" s="52"/>
      <c r="HL261" s="52"/>
    </row>
    <row r="262" spans="1:220" s="53" customFormat="1" ht="14.25">
      <c r="A262" s="7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  <c r="HH262" s="52"/>
      <c r="HI262" s="52"/>
      <c r="HJ262" s="52"/>
      <c r="HK262" s="52"/>
      <c r="HL262" s="52"/>
    </row>
    <row r="263" spans="1:220" s="53" customFormat="1" ht="14.25">
      <c r="A263" s="7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  <c r="HD263" s="52"/>
      <c r="HE263" s="52"/>
      <c r="HF263" s="52"/>
      <c r="HG263" s="52"/>
      <c r="HH263" s="52"/>
      <c r="HI263" s="52"/>
      <c r="HJ263" s="52"/>
      <c r="HK263" s="52"/>
      <c r="HL263" s="52"/>
    </row>
    <row r="264" spans="1:220" s="53" customFormat="1" ht="14.25">
      <c r="A264" s="7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  <c r="HH264" s="52"/>
      <c r="HI264" s="52"/>
      <c r="HJ264" s="52"/>
      <c r="HK264" s="52"/>
      <c r="HL264" s="52"/>
    </row>
    <row r="265" spans="1:220" s="53" customFormat="1" ht="14.25">
      <c r="A265" s="7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  <c r="GA265" s="52"/>
      <c r="GB265" s="52"/>
      <c r="GC265" s="52"/>
      <c r="GD265" s="52"/>
      <c r="GE265" s="52"/>
      <c r="GF265" s="52"/>
      <c r="GG265" s="52"/>
      <c r="GH265" s="52"/>
      <c r="GI265" s="52"/>
      <c r="GJ265" s="52"/>
      <c r="GK265" s="52"/>
      <c r="GL265" s="52"/>
      <c r="GM265" s="52"/>
      <c r="GN265" s="52"/>
      <c r="GO265" s="52"/>
      <c r="GP265" s="52"/>
      <c r="GQ265" s="52"/>
      <c r="GR265" s="52"/>
      <c r="GS265" s="52"/>
      <c r="GT265" s="52"/>
      <c r="GU265" s="52"/>
      <c r="GV265" s="52"/>
      <c r="GW265" s="52"/>
      <c r="GX265" s="52"/>
      <c r="GY265" s="52"/>
      <c r="GZ265" s="52"/>
      <c r="HA265" s="52"/>
      <c r="HB265" s="52"/>
      <c r="HC265" s="52"/>
      <c r="HD265" s="52"/>
      <c r="HE265" s="52"/>
      <c r="HF265" s="52"/>
      <c r="HG265" s="52"/>
      <c r="HH265" s="52"/>
      <c r="HI265" s="52"/>
      <c r="HJ265" s="52"/>
      <c r="HK265" s="52"/>
      <c r="HL265" s="52"/>
    </row>
    <row r="266" spans="1:220" s="53" customFormat="1" ht="14.25">
      <c r="A266" s="7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  <c r="GA266" s="52"/>
      <c r="GB266" s="52"/>
      <c r="GC266" s="52"/>
      <c r="GD266" s="52"/>
      <c r="GE266" s="52"/>
      <c r="GF266" s="52"/>
      <c r="GG266" s="52"/>
      <c r="GH266" s="52"/>
      <c r="GI266" s="52"/>
      <c r="GJ266" s="52"/>
      <c r="GK266" s="52"/>
      <c r="GL266" s="52"/>
      <c r="GM266" s="52"/>
      <c r="GN266" s="52"/>
      <c r="GO266" s="52"/>
      <c r="GP266" s="52"/>
      <c r="GQ266" s="52"/>
      <c r="GR266" s="52"/>
      <c r="GS266" s="52"/>
      <c r="GT266" s="52"/>
      <c r="GU266" s="52"/>
      <c r="GV266" s="52"/>
      <c r="GW266" s="52"/>
      <c r="GX266" s="52"/>
      <c r="GY266" s="52"/>
      <c r="GZ266" s="52"/>
      <c r="HA266" s="52"/>
      <c r="HB266" s="52"/>
      <c r="HC266" s="52"/>
      <c r="HD266" s="52"/>
      <c r="HE266" s="52"/>
      <c r="HF266" s="52"/>
      <c r="HG266" s="52"/>
      <c r="HH266" s="52"/>
      <c r="HI266" s="52"/>
      <c r="HJ266" s="52"/>
      <c r="HK266" s="52"/>
      <c r="HL266" s="52"/>
    </row>
    <row r="267" spans="1:220" s="53" customFormat="1" ht="14.25">
      <c r="A267" s="7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  <c r="GA267" s="52"/>
      <c r="GB267" s="52"/>
      <c r="GC267" s="52"/>
      <c r="GD267" s="52"/>
      <c r="GE267" s="52"/>
      <c r="GF267" s="52"/>
      <c r="GG267" s="52"/>
      <c r="GH267" s="52"/>
      <c r="GI267" s="52"/>
      <c r="GJ267" s="52"/>
      <c r="GK267" s="52"/>
      <c r="GL267" s="52"/>
      <c r="GM267" s="52"/>
      <c r="GN267" s="52"/>
      <c r="GO267" s="52"/>
      <c r="GP267" s="52"/>
      <c r="GQ267" s="52"/>
      <c r="GR267" s="52"/>
      <c r="GS267" s="52"/>
      <c r="GT267" s="52"/>
      <c r="GU267" s="52"/>
      <c r="GV267" s="52"/>
      <c r="GW267" s="52"/>
      <c r="GX267" s="52"/>
      <c r="GY267" s="52"/>
      <c r="GZ267" s="52"/>
      <c r="HA267" s="52"/>
      <c r="HB267" s="52"/>
      <c r="HC267" s="52"/>
      <c r="HD267" s="52"/>
      <c r="HE267" s="52"/>
      <c r="HF267" s="52"/>
      <c r="HG267" s="52"/>
      <c r="HH267" s="52"/>
      <c r="HI267" s="52"/>
      <c r="HJ267" s="52"/>
      <c r="HK267" s="52"/>
      <c r="HL267" s="52"/>
    </row>
    <row r="268" spans="1:220" s="53" customFormat="1" ht="14.25">
      <c r="A268" s="7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  <c r="GA268" s="52"/>
      <c r="GB268" s="52"/>
      <c r="GC268" s="52"/>
      <c r="GD268" s="52"/>
      <c r="GE268" s="52"/>
      <c r="GF268" s="52"/>
      <c r="GG268" s="52"/>
      <c r="GH268" s="52"/>
      <c r="GI268" s="52"/>
      <c r="GJ268" s="52"/>
      <c r="GK268" s="52"/>
      <c r="GL268" s="52"/>
      <c r="GM268" s="52"/>
      <c r="GN268" s="52"/>
      <c r="GO268" s="52"/>
      <c r="GP268" s="52"/>
      <c r="GQ268" s="52"/>
      <c r="GR268" s="52"/>
      <c r="GS268" s="52"/>
      <c r="GT268" s="52"/>
      <c r="GU268" s="52"/>
      <c r="GV268" s="52"/>
      <c r="GW268" s="52"/>
      <c r="GX268" s="52"/>
      <c r="GY268" s="52"/>
      <c r="GZ268" s="52"/>
      <c r="HA268" s="52"/>
      <c r="HB268" s="52"/>
      <c r="HC268" s="52"/>
      <c r="HD268" s="52"/>
      <c r="HE268" s="52"/>
      <c r="HF268" s="52"/>
      <c r="HG268" s="52"/>
      <c r="HH268" s="52"/>
      <c r="HI268" s="52"/>
      <c r="HJ268" s="52"/>
      <c r="HK268" s="52"/>
      <c r="HL268" s="52"/>
    </row>
    <row r="269" spans="1:220" s="53" customFormat="1" ht="14.25">
      <c r="A269" s="7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  <c r="GA269" s="52"/>
      <c r="GB269" s="52"/>
      <c r="GC269" s="52"/>
      <c r="GD269" s="52"/>
      <c r="GE269" s="52"/>
      <c r="GF269" s="52"/>
      <c r="GG269" s="52"/>
      <c r="GH269" s="52"/>
      <c r="GI269" s="52"/>
      <c r="GJ269" s="52"/>
      <c r="GK269" s="52"/>
      <c r="GL269" s="52"/>
      <c r="GM269" s="52"/>
      <c r="GN269" s="52"/>
      <c r="GO269" s="52"/>
      <c r="GP269" s="52"/>
      <c r="GQ269" s="52"/>
      <c r="GR269" s="52"/>
      <c r="GS269" s="52"/>
      <c r="GT269" s="52"/>
      <c r="GU269" s="52"/>
      <c r="GV269" s="52"/>
      <c r="GW269" s="52"/>
      <c r="GX269" s="52"/>
      <c r="GY269" s="52"/>
      <c r="GZ269" s="52"/>
      <c r="HA269" s="52"/>
      <c r="HB269" s="52"/>
      <c r="HC269" s="52"/>
      <c r="HD269" s="52"/>
      <c r="HE269" s="52"/>
      <c r="HF269" s="52"/>
      <c r="HG269" s="52"/>
      <c r="HH269" s="52"/>
      <c r="HI269" s="52"/>
      <c r="HJ269" s="52"/>
      <c r="HK269" s="52"/>
      <c r="HL269" s="52"/>
    </row>
    <row r="270" spans="1:220" s="53" customFormat="1" ht="14.25">
      <c r="A270" s="7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  <c r="GA270" s="52"/>
      <c r="GB270" s="52"/>
      <c r="GC270" s="52"/>
      <c r="GD270" s="52"/>
      <c r="GE270" s="52"/>
      <c r="GF270" s="52"/>
      <c r="GG270" s="52"/>
      <c r="GH270" s="52"/>
      <c r="GI270" s="52"/>
      <c r="GJ270" s="52"/>
      <c r="GK270" s="52"/>
      <c r="GL270" s="52"/>
      <c r="GM270" s="52"/>
      <c r="GN270" s="52"/>
      <c r="GO270" s="52"/>
      <c r="GP270" s="52"/>
      <c r="GQ270" s="52"/>
      <c r="GR270" s="52"/>
      <c r="GS270" s="52"/>
      <c r="GT270" s="52"/>
      <c r="GU270" s="52"/>
      <c r="GV270" s="52"/>
      <c r="GW270" s="52"/>
      <c r="GX270" s="52"/>
      <c r="GY270" s="52"/>
      <c r="GZ270" s="52"/>
      <c r="HA270" s="52"/>
      <c r="HB270" s="52"/>
      <c r="HC270" s="52"/>
      <c r="HD270" s="52"/>
      <c r="HE270" s="52"/>
      <c r="HF270" s="52"/>
      <c r="HG270" s="52"/>
      <c r="HH270" s="52"/>
      <c r="HI270" s="52"/>
      <c r="HJ270" s="52"/>
      <c r="HK270" s="52"/>
      <c r="HL270" s="52"/>
    </row>
    <row r="271" spans="1:220" s="53" customFormat="1" ht="14.25">
      <c r="A271" s="7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  <c r="GA271" s="52"/>
      <c r="GB271" s="52"/>
      <c r="GC271" s="52"/>
      <c r="GD271" s="52"/>
      <c r="GE271" s="52"/>
      <c r="GF271" s="52"/>
      <c r="GG271" s="52"/>
      <c r="GH271" s="52"/>
      <c r="GI271" s="52"/>
      <c r="GJ271" s="52"/>
      <c r="GK271" s="52"/>
      <c r="GL271" s="52"/>
      <c r="GM271" s="52"/>
      <c r="GN271" s="52"/>
      <c r="GO271" s="52"/>
      <c r="GP271" s="52"/>
      <c r="GQ271" s="52"/>
      <c r="GR271" s="52"/>
      <c r="GS271" s="52"/>
      <c r="GT271" s="52"/>
      <c r="GU271" s="52"/>
      <c r="GV271" s="52"/>
      <c r="GW271" s="52"/>
      <c r="GX271" s="52"/>
      <c r="GY271" s="52"/>
      <c r="GZ271" s="52"/>
      <c r="HA271" s="52"/>
      <c r="HB271" s="52"/>
      <c r="HC271" s="52"/>
      <c r="HD271" s="52"/>
      <c r="HE271" s="52"/>
      <c r="HF271" s="52"/>
      <c r="HG271" s="52"/>
      <c r="HH271" s="52"/>
      <c r="HI271" s="52"/>
      <c r="HJ271" s="52"/>
      <c r="HK271" s="52"/>
      <c r="HL271" s="52"/>
    </row>
    <row r="272" spans="1:220" s="53" customFormat="1" ht="14.25">
      <c r="A272" s="7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  <c r="HH272" s="52"/>
      <c r="HI272" s="52"/>
      <c r="HJ272" s="52"/>
      <c r="HK272" s="52"/>
      <c r="HL272" s="52"/>
    </row>
    <row r="273" spans="1:220" s="53" customFormat="1" ht="14.25">
      <c r="A273" s="7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  <c r="HJ273" s="52"/>
      <c r="HK273" s="52"/>
      <c r="HL273" s="52"/>
    </row>
    <row r="274" spans="1:220" s="53" customFormat="1" ht="14.25">
      <c r="A274" s="7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2"/>
    </row>
    <row r="275" spans="1:220" s="53" customFormat="1" ht="14.25">
      <c r="A275" s="7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  <c r="GA275" s="52"/>
      <c r="GB275" s="52"/>
      <c r="GC275" s="52"/>
      <c r="GD275" s="52"/>
      <c r="GE275" s="52"/>
      <c r="GF275" s="52"/>
      <c r="GG275" s="52"/>
      <c r="GH275" s="52"/>
      <c r="GI275" s="52"/>
      <c r="GJ275" s="52"/>
      <c r="GK275" s="52"/>
      <c r="GL275" s="52"/>
      <c r="GM275" s="52"/>
      <c r="GN275" s="52"/>
      <c r="GO275" s="52"/>
      <c r="GP275" s="52"/>
      <c r="GQ275" s="52"/>
      <c r="GR275" s="52"/>
      <c r="GS275" s="52"/>
      <c r="GT275" s="52"/>
      <c r="GU275" s="52"/>
      <c r="GV275" s="52"/>
      <c r="GW275" s="52"/>
      <c r="GX275" s="52"/>
      <c r="GY275" s="52"/>
      <c r="GZ275" s="52"/>
      <c r="HA275" s="52"/>
      <c r="HB275" s="52"/>
      <c r="HC275" s="52"/>
      <c r="HD275" s="52"/>
      <c r="HE275" s="52"/>
      <c r="HF275" s="52"/>
      <c r="HG275" s="52"/>
      <c r="HH275" s="52"/>
      <c r="HI275" s="52"/>
      <c r="HJ275" s="52"/>
      <c r="HK275" s="52"/>
      <c r="HL275" s="52"/>
    </row>
    <row r="276" spans="1:220" s="53" customFormat="1" ht="14.25">
      <c r="A276" s="7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  <c r="GT276" s="52"/>
      <c r="GU276" s="52"/>
      <c r="GV276" s="52"/>
      <c r="GW276" s="52"/>
      <c r="GX276" s="52"/>
      <c r="GY276" s="52"/>
      <c r="GZ276" s="52"/>
      <c r="HA276" s="52"/>
      <c r="HB276" s="52"/>
      <c r="HC276" s="52"/>
      <c r="HD276" s="52"/>
      <c r="HE276" s="52"/>
      <c r="HF276" s="52"/>
      <c r="HG276" s="52"/>
      <c r="HH276" s="52"/>
      <c r="HI276" s="52"/>
      <c r="HJ276" s="52"/>
      <c r="HK276" s="52"/>
      <c r="HL276" s="52"/>
    </row>
    <row r="277" spans="1:220" s="53" customFormat="1" ht="14.25">
      <c r="A277" s="7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  <c r="GA277" s="52"/>
      <c r="GB277" s="52"/>
      <c r="GC277" s="52"/>
      <c r="GD277" s="52"/>
      <c r="GE277" s="52"/>
      <c r="GF277" s="52"/>
      <c r="GG277" s="52"/>
      <c r="GH277" s="52"/>
      <c r="GI277" s="52"/>
      <c r="GJ277" s="52"/>
      <c r="GK277" s="52"/>
      <c r="GL277" s="52"/>
      <c r="GM277" s="52"/>
      <c r="GN277" s="52"/>
      <c r="GO277" s="52"/>
      <c r="GP277" s="52"/>
      <c r="GQ277" s="52"/>
      <c r="GR277" s="52"/>
      <c r="GS277" s="52"/>
      <c r="GT277" s="52"/>
      <c r="GU277" s="52"/>
      <c r="GV277" s="52"/>
      <c r="GW277" s="52"/>
      <c r="GX277" s="52"/>
      <c r="GY277" s="52"/>
      <c r="GZ277" s="52"/>
      <c r="HA277" s="52"/>
      <c r="HB277" s="52"/>
      <c r="HC277" s="52"/>
      <c r="HD277" s="52"/>
      <c r="HE277" s="52"/>
      <c r="HF277" s="52"/>
      <c r="HG277" s="52"/>
      <c r="HH277" s="52"/>
      <c r="HI277" s="52"/>
      <c r="HJ277" s="52"/>
      <c r="HK277" s="52"/>
      <c r="HL277" s="52"/>
    </row>
    <row r="278" spans="1:220" s="53" customFormat="1" ht="14.25">
      <c r="A278" s="7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2"/>
      <c r="HG278" s="52"/>
      <c r="HH278" s="52"/>
      <c r="HI278" s="52"/>
      <c r="HJ278" s="52"/>
      <c r="HK278" s="52"/>
      <c r="HL278" s="52"/>
    </row>
    <row r="279" spans="1:220" s="53" customFormat="1" ht="14.25">
      <c r="A279" s="7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  <c r="EY279" s="52"/>
      <c r="EZ279" s="52"/>
      <c r="FA279" s="52"/>
      <c r="FB279" s="52"/>
      <c r="FC279" s="52"/>
      <c r="FD279" s="52"/>
      <c r="FE279" s="52"/>
      <c r="FF279" s="52"/>
      <c r="FG279" s="52"/>
      <c r="FH279" s="52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2"/>
      <c r="FU279" s="52"/>
      <c r="FV279" s="52"/>
      <c r="FW279" s="52"/>
      <c r="FX279" s="52"/>
      <c r="FY279" s="52"/>
      <c r="FZ279" s="52"/>
      <c r="GA279" s="52"/>
      <c r="GB279" s="52"/>
      <c r="GC279" s="52"/>
      <c r="GD279" s="52"/>
      <c r="GE279" s="52"/>
      <c r="GF279" s="52"/>
      <c r="GG279" s="52"/>
      <c r="GH279" s="52"/>
      <c r="GI279" s="52"/>
      <c r="GJ279" s="52"/>
      <c r="GK279" s="52"/>
      <c r="GL279" s="52"/>
      <c r="GM279" s="52"/>
      <c r="GN279" s="52"/>
      <c r="GO279" s="52"/>
      <c r="GP279" s="52"/>
      <c r="GQ279" s="52"/>
      <c r="GR279" s="52"/>
      <c r="GS279" s="52"/>
      <c r="GT279" s="52"/>
      <c r="GU279" s="52"/>
      <c r="GV279" s="52"/>
      <c r="GW279" s="52"/>
      <c r="GX279" s="52"/>
      <c r="GY279" s="52"/>
      <c r="GZ279" s="52"/>
      <c r="HA279" s="52"/>
      <c r="HB279" s="52"/>
      <c r="HC279" s="52"/>
      <c r="HD279" s="52"/>
      <c r="HE279" s="52"/>
      <c r="HF279" s="52"/>
      <c r="HG279" s="52"/>
      <c r="HH279" s="52"/>
      <c r="HI279" s="52"/>
      <c r="HJ279" s="52"/>
      <c r="HK279" s="52"/>
      <c r="HL279" s="52"/>
    </row>
    <row r="280" spans="1:220" s="53" customFormat="1" ht="14.25">
      <c r="A280" s="7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2"/>
      <c r="HG280" s="52"/>
      <c r="HH280" s="52"/>
      <c r="HI280" s="52"/>
      <c r="HJ280" s="52"/>
      <c r="HK280" s="52"/>
      <c r="HL280" s="52"/>
    </row>
    <row r="281" spans="1:220" s="53" customFormat="1" ht="14.25">
      <c r="A281" s="7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  <c r="EY281" s="52"/>
      <c r="EZ281" s="52"/>
      <c r="FA281" s="52"/>
      <c r="FB281" s="52"/>
      <c r="FC281" s="52"/>
      <c r="FD281" s="52"/>
      <c r="FE281" s="52"/>
      <c r="FF281" s="52"/>
      <c r="FG281" s="52"/>
      <c r="FH281" s="52"/>
      <c r="FI281" s="52"/>
      <c r="FJ281" s="52"/>
      <c r="FK281" s="52"/>
      <c r="FL281" s="52"/>
      <c r="FM281" s="52"/>
      <c r="FN281" s="52"/>
      <c r="FO281" s="52"/>
      <c r="FP281" s="52"/>
      <c r="FQ281" s="52"/>
      <c r="FR281" s="52"/>
      <c r="FS281" s="52"/>
      <c r="FT281" s="52"/>
      <c r="FU281" s="52"/>
      <c r="FV281" s="52"/>
      <c r="FW281" s="52"/>
      <c r="FX281" s="52"/>
      <c r="FY281" s="52"/>
      <c r="FZ281" s="52"/>
      <c r="GA281" s="52"/>
      <c r="GB281" s="52"/>
      <c r="GC281" s="52"/>
      <c r="GD281" s="52"/>
      <c r="GE281" s="52"/>
      <c r="GF281" s="52"/>
      <c r="GG281" s="52"/>
      <c r="GH281" s="52"/>
      <c r="GI281" s="52"/>
      <c r="GJ281" s="52"/>
      <c r="GK281" s="52"/>
      <c r="GL281" s="52"/>
      <c r="GM281" s="52"/>
      <c r="GN281" s="52"/>
      <c r="GO281" s="52"/>
      <c r="GP281" s="52"/>
      <c r="GQ281" s="52"/>
      <c r="GR281" s="52"/>
      <c r="GS281" s="52"/>
      <c r="GT281" s="52"/>
      <c r="GU281" s="52"/>
      <c r="GV281" s="52"/>
      <c r="GW281" s="52"/>
      <c r="GX281" s="52"/>
      <c r="GY281" s="52"/>
      <c r="GZ281" s="52"/>
      <c r="HA281" s="52"/>
      <c r="HB281" s="52"/>
      <c r="HC281" s="52"/>
      <c r="HD281" s="52"/>
      <c r="HE281" s="52"/>
      <c r="HF281" s="52"/>
      <c r="HG281" s="52"/>
      <c r="HH281" s="52"/>
      <c r="HI281" s="52"/>
      <c r="HJ281" s="52"/>
      <c r="HK281" s="52"/>
      <c r="HL281" s="52"/>
    </row>
    <row r="282" spans="1:220" s="53" customFormat="1" ht="14.25">
      <c r="A282" s="7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  <c r="GA282" s="52"/>
      <c r="GB282" s="52"/>
      <c r="GC282" s="52"/>
      <c r="GD282" s="52"/>
      <c r="GE282" s="52"/>
      <c r="GF282" s="52"/>
      <c r="GG282" s="52"/>
      <c r="GH282" s="52"/>
      <c r="GI282" s="52"/>
      <c r="GJ282" s="52"/>
      <c r="GK282" s="52"/>
      <c r="GL282" s="52"/>
      <c r="GM282" s="52"/>
      <c r="GN282" s="52"/>
      <c r="GO282" s="52"/>
      <c r="GP282" s="52"/>
      <c r="GQ282" s="52"/>
      <c r="GR282" s="52"/>
      <c r="GS282" s="52"/>
      <c r="GT282" s="52"/>
      <c r="GU282" s="52"/>
      <c r="GV282" s="52"/>
      <c r="GW282" s="52"/>
      <c r="GX282" s="52"/>
      <c r="GY282" s="52"/>
      <c r="GZ282" s="52"/>
      <c r="HA282" s="52"/>
      <c r="HB282" s="52"/>
      <c r="HC282" s="52"/>
      <c r="HD282" s="52"/>
      <c r="HE282" s="52"/>
      <c r="HF282" s="52"/>
      <c r="HG282" s="52"/>
      <c r="HH282" s="52"/>
      <c r="HI282" s="52"/>
      <c r="HJ282" s="52"/>
      <c r="HK282" s="52"/>
      <c r="HL282" s="52"/>
    </row>
    <row r="283" spans="1:220" s="53" customFormat="1" ht="14.25">
      <c r="A283" s="7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  <c r="EY283" s="52"/>
      <c r="EZ283" s="52"/>
      <c r="FA283" s="52"/>
      <c r="FB283" s="52"/>
      <c r="FC283" s="52"/>
      <c r="FD283" s="52"/>
      <c r="FE283" s="52"/>
      <c r="FF283" s="52"/>
      <c r="FG283" s="52"/>
      <c r="FH283" s="52"/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2"/>
      <c r="FU283" s="52"/>
      <c r="FV283" s="52"/>
      <c r="FW283" s="52"/>
      <c r="FX283" s="52"/>
      <c r="FY283" s="52"/>
      <c r="FZ283" s="52"/>
      <c r="GA283" s="52"/>
      <c r="GB283" s="52"/>
      <c r="GC283" s="52"/>
      <c r="GD283" s="52"/>
      <c r="GE283" s="52"/>
      <c r="GF283" s="52"/>
      <c r="GG283" s="52"/>
      <c r="GH283" s="52"/>
      <c r="GI283" s="52"/>
      <c r="GJ283" s="52"/>
      <c r="GK283" s="52"/>
      <c r="GL283" s="52"/>
      <c r="GM283" s="52"/>
      <c r="GN283" s="52"/>
      <c r="GO283" s="52"/>
      <c r="GP283" s="52"/>
      <c r="GQ283" s="52"/>
      <c r="GR283" s="52"/>
      <c r="GS283" s="52"/>
      <c r="GT283" s="52"/>
      <c r="GU283" s="52"/>
      <c r="GV283" s="52"/>
      <c r="GW283" s="52"/>
      <c r="GX283" s="52"/>
      <c r="GY283" s="52"/>
      <c r="GZ283" s="52"/>
      <c r="HA283" s="52"/>
      <c r="HB283" s="52"/>
      <c r="HC283" s="52"/>
      <c r="HD283" s="52"/>
      <c r="HE283" s="52"/>
      <c r="HF283" s="52"/>
      <c r="HG283" s="52"/>
      <c r="HH283" s="52"/>
      <c r="HI283" s="52"/>
      <c r="HJ283" s="52"/>
      <c r="HK283" s="52"/>
      <c r="HL283" s="52"/>
    </row>
    <row r="284" spans="1:220" s="53" customFormat="1" ht="14.25">
      <c r="A284" s="7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  <c r="GA284" s="52"/>
      <c r="GB284" s="52"/>
      <c r="GC284" s="52"/>
      <c r="GD284" s="52"/>
      <c r="GE284" s="52"/>
      <c r="GF284" s="52"/>
      <c r="GG284" s="52"/>
      <c r="GH284" s="52"/>
      <c r="GI284" s="52"/>
      <c r="GJ284" s="52"/>
      <c r="GK284" s="52"/>
      <c r="GL284" s="52"/>
      <c r="GM284" s="52"/>
      <c r="GN284" s="52"/>
      <c r="GO284" s="52"/>
      <c r="GP284" s="52"/>
      <c r="GQ284" s="52"/>
      <c r="GR284" s="52"/>
      <c r="GS284" s="52"/>
      <c r="GT284" s="52"/>
      <c r="GU284" s="52"/>
      <c r="GV284" s="52"/>
      <c r="GW284" s="52"/>
      <c r="GX284" s="52"/>
      <c r="GY284" s="52"/>
      <c r="GZ284" s="52"/>
      <c r="HA284" s="52"/>
      <c r="HB284" s="52"/>
      <c r="HC284" s="52"/>
      <c r="HD284" s="52"/>
      <c r="HE284" s="52"/>
      <c r="HF284" s="52"/>
      <c r="HG284" s="52"/>
      <c r="HH284" s="52"/>
      <c r="HI284" s="52"/>
      <c r="HJ284" s="52"/>
      <c r="HK284" s="52"/>
      <c r="HL284" s="52"/>
    </row>
    <row r="285" spans="1:220" s="53" customFormat="1" ht="14.25">
      <c r="A285" s="7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2"/>
      <c r="FD285" s="52"/>
      <c r="FE285" s="52"/>
      <c r="FF285" s="52"/>
      <c r="FG285" s="52"/>
      <c r="FH285" s="52"/>
      <c r="FI285" s="52"/>
      <c r="FJ285" s="52"/>
      <c r="FK285" s="52"/>
      <c r="FL285" s="52"/>
      <c r="FM285" s="52"/>
      <c r="FN285" s="52"/>
      <c r="FO285" s="52"/>
      <c r="FP285" s="52"/>
      <c r="FQ285" s="52"/>
      <c r="FR285" s="52"/>
      <c r="FS285" s="52"/>
      <c r="FT285" s="52"/>
      <c r="FU285" s="52"/>
      <c r="FV285" s="52"/>
      <c r="FW285" s="52"/>
      <c r="FX285" s="52"/>
      <c r="FY285" s="52"/>
      <c r="FZ285" s="52"/>
      <c r="GA285" s="52"/>
      <c r="GB285" s="52"/>
      <c r="GC285" s="52"/>
      <c r="GD285" s="52"/>
      <c r="GE285" s="52"/>
      <c r="GF285" s="52"/>
      <c r="GG285" s="52"/>
      <c r="GH285" s="52"/>
      <c r="GI285" s="52"/>
      <c r="GJ285" s="52"/>
      <c r="GK285" s="52"/>
      <c r="GL285" s="52"/>
      <c r="GM285" s="52"/>
      <c r="GN285" s="52"/>
      <c r="GO285" s="52"/>
      <c r="GP285" s="52"/>
      <c r="GQ285" s="52"/>
      <c r="GR285" s="52"/>
      <c r="GS285" s="52"/>
      <c r="GT285" s="52"/>
      <c r="GU285" s="52"/>
      <c r="GV285" s="52"/>
      <c r="GW285" s="52"/>
      <c r="GX285" s="52"/>
      <c r="GY285" s="52"/>
      <c r="GZ285" s="52"/>
      <c r="HA285" s="52"/>
      <c r="HB285" s="52"/>
      <c r="HC285" s="52"/>
      <c r="HD285" s="52"/>
      <c r="HE285" s="52"/>
      <c r="HF285" s="52"/>
      <c r="HG285" s="52"/>
      <c r="HH285" s="52"/>
      <c r="HI285" s="52"/>
      <c r="HJ285" s="52"/>
      <c r="HK285" s="52"/>
      <c r="HL285" s="52"/>
    </row>
    <row r="286" spans="1:220" s="53" customFormat="1" ht="14.25">
      <c r="A286" s="7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  <c r="HH286" s="52"/>
      <c r="HI286" s="52"/>
      <c r="HJ286" s="52"/>
      <c r="HK286" s="52"/>
      <c r="HL286" s="52"/>
    </row>
    <row r="287" spans="1:220" s="53" customFormat="1" ht="14.25">
      <c r="A287" s="7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  <c r="EY287" s="52"/>
      <c r="EZ287" s="52"/>
      <c r="FA287" s="52"/>
      <c r="FB287" s="52"/>
      <c r="FC287" s="52"/>
      <c r="FD287" s="52"/>
      <c r="FE287" s="52"/>
      <c r="FF287" s="52"/>
      <c r="FG287" s="52"/>
      <c r="FH287" s="52"/>
      <c r="FI287" s="52"/>
      <c r="FJ287" s="52"/>
      <c r="FK287" s="52"/>
      <c r="FL287" s="52"/>
      <c r="FM287" s="52"/>
      <c r="FN287" s="52"/>
      <c r="FO287" s="52"/>
      <c r="FP287" s="52"/>
      <c r="FQ287" s="52"/>
      <c r="FR287" s="52"/>
      <c r="FS287" s="52"/>
      <c r="FT287" s="52"/>
      <c r="FU287" s="52"/>
      <c r="FV287" s="52"/>
      <c r="FW287" s="52"/>
      <c r="FX287" s="52"/>
      <c r="FY287" s="52"/>
      <c r="FZ287" s="52"/>
      <c r="GA287" s="52"/>
      <c r="GB287" s="52"/>
      <c r="GC287" s="52"/>
      <c r="GD287" s="52"/>
      <c r="GE287" s="52"/>
      <c r="GF287" s="52"/>
      <c r="GG287" s="52"/>
      <c r="GH287" s="52"/>
      <c r="GI287" s="52"/>
      <c r="GJ287" s="52"/>
      <c r="GK287" s="52"/>
      <c r="GL287" s="52"/>
      <c r="GM287" s="52"/>
      <c r="GN287" s="52"/>
      <c r="GO287" s="52"/>
      <c r="GP287" s="52"/>
      <c r="GQ287" s="52"/>
      <c r="GR287" s="52"/>
      <c r="GS287" s="52"/>
      <c r="GT287" s="52"/>
      <c r="GU287" s="52"/>
      <c r="GV287" s="52"/>
      <c r="GW287" s="52"/>
      <c r="GX287" s="52"/>
      <c r="GY287" s="52"/>
      <c r="GZ287" s="52"/>
      <c r="HA287" s="52"/>
      <c r="HB287" s="52"/>
      <c r="HC287" s="52"/>
      <c r="HD287" s="52"/>
      <c r="HE287" s="52"/>
      <c r="HF287" s="52"/>
      <c r="HG287" s="52"/>
      <c r="HH287" s="52"/>
      <c r="HI287" s="52"/>
      <c r="HJ287" s="52"/>
      <c r="HK287" s="52"/>
      <c r="HL287" s="52"/>
    </row>
    <row r="288" spans="1:220" s="53" customFormat="1" ht="14.25">
      <c r="A288" s="7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  <c r="HH288" s="52"/>
      <c r="HI288" s="52"/>
      <c r="HJ288" s="52"/>
      <c r="HK288" s="52"/>
      <c r="HL288" s="52"/>
    </row>
    <row r="289" spans="1:220" s="53" customFormat="1" ht="14.25">
      <c r="A289" s="7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  <c r="GA289" s="52"/>
      <c r="GB289" s="52"/>
      <c r="GC289" s="52"/>
      <c r="GD289" s="52"/>
      <c r="GE289" s="52"/>
      <c r="GF289" s="52"/>
      <c r="GG289" s="52"/>
      <c r="GH289" s="52"/>
      <c r="GI289" s="52"/>
      <c r="GJ289" s="52"/>
      <c r="GK289" s="52"/>
      <c r="GL289" s="52"/>
      <c r="GM289" s="52"/>
      <c r="GN289" s="52"/>
      <c r="GO289" s="52"/>
      <c r="GP289" s="52"/>
      <c r="GQ289" s="52"/>
      <c r="GR289" s="52"/>
      <c r="GS289" s="52"/>
      <c r="GT289" s="52"/>
      <c r="GU289" s="52"/>
      <c r="GV289" s="52"/>
      <c r="GW289" s="52"/>
      <c r="GX289" s="52"/>
      <c r="GY289" s="52"/>
      <c r="GZ289" s="52"/>
      <c r="HA289" s="52"/>
      <c r="HB289" s="52"/>
      <c r="HC289" s="52"/>
      <c r="HD289" s="52"/>
      <c r="HE289" s="52"/>
      <c r="HF289" s="52"/>
      <c r="HG289" s="52"/>
      <c r="HH289" s="52"/>
      <c r="HI289" s="52"/>
      <c r="HJ289" s="52"/>
      <c r="HK289" s="52"/>
      <c r="HL289" s="52"/>
    </row>
    <row r="290" spans="1:220" s="53" customFormat="1" ht="14.25">
      <c r="A290" s="7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</row>
    <row r="291" spans="1:220" s="53" customFormat="1" ht="14.25">
      <c r="A291" s="7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  <c r="HH291" s="52"/>
      <c r="HI291" s="52"/>
      <c r="HJ291" s="52"/>
      <c r="HK291" s="52"/>
      <c r="HL291" s="52"/>
    </row>
    <row r="292" spans="1:220" s="53" customFormat="1" ht="14.25">
      <c r="A292" s="7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  <c r="GA292" s="52"/>
      <c r="GB292" s="52"/>
      <c r="GC292" s="52"/>
      <c r="GD292" s="52"/>
      <c r="GE292" s="52"/>
      <c r="GF292" s="52"/>
      <c r="GG292" s="52"/>
      <c r="GH292" s="52"/>
      <c r="GI292" s="52"/>
      <c r="GJ292" s="52"/>
      <c r="GK292" s="52"/>
      <c r="GL292" s="52"/>
      <c r="GM292" s="52"/>
      <c r="GN292" s="52"/>
      <c r="GO292" s="52"/>
      <c r="GP292" s="52"/>
      <c r="GQ292" s="52"/>
      <c r="GR292" s="52"/>
      <c r="GS292" s="52"/>
      <c r="GT292" s="52"/>
      <c r="GU292" s="52"/>
      <c r="GV292" s="52"/>
      <c r="GW292" s="52"/>
      <c r="GX292" s="52"/>
      <c r="GY292" s="52"/>
      <c r="GZ292" s="52"/>
      <c r="HA292" s="52"/>
      <c r="HB292" s="52"/>
      <c r="HC292" s="52"/>
      <c r="HD292" s="52"/>
      <c r="HE292" s="52"/>
      <c r="HF292" s="52"/>
      <c r="HG292" s="52"/>
      <c r="HH292" s="52"/>
      <c r="HI292" s="52"/>
      <c r="HJ292" s="52"/>
      <c r="HK292" s="52"/>
      <c r="HL292" s="52"/>
    </row>
    <row r="293" spans="1:220" s="53" customFormat="1" ht="14.25">
      <c r="A293" s="7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  <c r="HH293" s="52"/>
      <c r="HI293" s="52"/>
      <c r="HJ293" s="52"/>
      <c r="HK293" s="52"/>
      <c r="HL293" s="52"/>
    </row>
    <row r="294" spans="1:220" s="53" customFormat="1" ht="14.25">
      <c r="A294" s="7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  <c r="HC294" s="52"/>
      <c r="HD294" s="52"/>
      <c r="HE294" s="52"/>
      <c r="HF294" s="52"/>
      <c r="HG294" s="52"/>
      <c r="HH294" s="52"/>
      <c r="HI294" s="52"/>
      <c r="HJ294" s="52"/>
      <c r="HK294" s="52"/>
      <c r="HL294" s="52"/>
    </row>
    <row r="295" spans="1:220" s="53" customFormat="1" ht="14.25">
      <c r="A295" s="7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  <c r="HH295" s="52"/>
      <c r="HI295" s="52"/>
      <c r="HJ295" s="52"/>
      <c r="HK295" s="52"/>
      <c r="HL295" s="52"/>
    </row>
    <row r="296" spans="1:220" s="53" customFormat="1" ht="14.25">
      <c r="A296" s="7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  <c r="HC296" s="52"/>
      <c r="HD296" s="52"/>
      <c r="HE296" s="52"/>
      <c r="HF296" s="52"/>
      <c r="HG296" s="52"/>
      <c r="HH296" s="52"/>
      <c r="HI296" s="52"/>
      <c r="HJ296" s="52"/>
      <c r="HK296" s="52"/>
      <c r="HL296" s="52"/>
    </row>
    <row r="297" spans="1:220" s="53" customFormat="1" ht="14.25">
      <c r="A297" s="7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  <c r="HH297" s="52"/>
      <c r="HI297" s="52"/>
      <c r="HJ297" s="52"/>
      <c r="HK297" s="52"/>
      <c r="HL297" s="52"/>
    </row>
    <row r="298" spans="1:220" s="53" customFormat="1" ht="14.25">
      <c r="A298" s="7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  <c r="GA298" s="52"/>
      <c r="GB298" s="52"/>
      <c r="GC298" s="52"/>
      <c r="GD298" s="52"/>
      <c r="GE298" s="52"/>
      <c r="GF298" s="52"/>
      <c r="GG298" s="52"/>
      <c r="GH298" s="52"/>
      <c r="GI298" s="52"/>
      <c r="GJ298" s="52"/>
      <c r="GK298" s="52"/>
      <c r="GL298" s="52"/>
      <c r="GM298" s="52"/>
      <c r="GN298" s="52"/>
      <c r="GO298" s="52"/>
      <c r="GP298" s="52"/>
      <c r="GQ298" s="52"/>
      <c r="GR298" s="52"/>
      <c r="GS298" s="52"/>
      <c r="GT298" s="52"/>
      <c r="GU298" s="52"/>
      <c r="GV298" s="52"/>
      <c r="GW298" s="52"/>
      <c r="GX298" s="52"/>
      <c r="GY298" s="52"/>
      <c r="GZ298" s="52"/>
      <c r="HA298" s="52"/>
      <c r="HB298" s="52"/>
      <c r="HC298" s="52"/>
      <c r="HD298" s="52"/>
      <c r="HE298" s="52"/>
      <c r="HF298" s="52"/>
      <c r="HG298" s="52"/>
      <c r="HH298" s="52"/>
      <c r="HI298" s="52"/>
      <c r="HJ298" s="52"/>
      <c r="HK298" s="52"/>
      <c r="HL298" s="52"/>
    </row>
    <row r="299" spans="1:220" s="53" customFormat="1" ht="14.25">
      <c r="A299" s="7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  <c r="EY299" s="52"/>
      <c r="EZ299" s="52"/>
      <c r="FA299" s="52"/>
      <c r="FB299" s="52"/>
      <c r="FC299" s="52"/>
      <c r="FD299" s="52"/>
      <c r="FE299" s="52"/>
      <c r="FF299" s="52"/>
      <c r="FG299" s="52"/>
      <c r="FH299" s="52"/>
      <c r="FI299" s="52"/>
      <c r="FJ299" s="52"/>
      <c r="FK299" s="52"/>
      <c r="FL299" s="52"/>
      <c r="FM299" s="52"/>
      <c r="FN299" s="52"/>
      <c r="FO299" s="52"/>
      <c r="FP299" s="52"/>
      <c r="FQ299" s="52"/>
      <c r="FR299" s="52"/>
      <c r="FS299" s="52"/>
      <c r="FT299" s="52"/>
      <c r="FU299" s="52"/>
      <c r="FV299" s="52"/>
      <c r="FW299" s="52"/>
      <c r="FX299" s="52"/>
      <c r="FY299" s="52"/>
      <c r="FZ299" s="52"/>
      <c r="GA299" s="52"/>
      <c r="GB299" s="52"/>
      <c r="GC299" s="52"/>
      <c r="GD299" s="52"/>
      <c r="GE299" s="52"/>
      <c r="GF299" s="52"/>
      <c r="GG299" s="52"/>
      <c r="GH299" s="52"/>
      <c r="GI299" s="52"/>
      <c r="GJ299" s="52"/>
      <c r="GK299" s="52"/>
      <c r="GL299" s="52"/>
      <c r="GM299" s="52"/>
      <c r="GN299" s="52"/>
      <c r="GO299" s="52"/>
      <c r="GP299" s="52"/>
      <c r="GQ299" s="52"/>
      <c r="GR299" s="52"/>
      <c r="GS299" s="52"/>
      <c r="GT299" s="52"/>
      <c r="GU299" s="52"/>
      <c r="GV299" s="52"/>
      <c r="GW299" s="52"/>
      <c r="GX299" s="52"/>
      <c r="GY299" s="52"/>
      <c r="GZ299" s="52"/>
      <c r="HA299" s="52"/>
      <c r="HB299" s="52"/>
      <c r="HC299" s="52"/>
      <c r="HD299" s="52"/>
      <c r="HE299" s="52"/>
      <c r="HF299" s="52"/>
      <c r="HG299" s="52"/>
      <c r="HH299" s="52"/>
      <c r="HI299" s="52"/>
      <c r="HJ299" s="52"/>
      <c r="HK299" s="52"/>
      <c r="HL299" s="52"/>
    </row>
    <row r="300" spans="1:220" s="53" customFormat="1" ht="14.25">
      <c r="A300" s="7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  <c r="GA300" s="52"/>
      <c r="GB300" s="52"/>
      <c r="GC300" s="52"/>
      <c r="GD300" s="52"/>
      <c r="GE300" s="52"/>
      <c r="GF300" s="52"/>
      <c r="GG300" s="52"/>
      <c r="GH300" s="52"/>
      <c r="GI300" s="52"/>
      <c r="GJ300" s="52"/>
      <c r="GK300" s="52"/>
      <c r="GL300" s="52"/>
      <c r="GM300" s="52"/>
      <c r="GN300" s="52"/>
      <c r="GO300" s="52"/>
      <c r="GP300" s="52"/>
      <c r="GQ300" s="52"/>
      <c r="GR300" s="52"/>
      <c r="GS300" s="52"/>
      <c r="GT300" s="52"/>
      <c r="GU300" s="52"/>
      <c r="GV300" s="52"/>
      <c r="GW300" s="52"/>
      <c r="GX300" s="52"/>
      <c r="GY300" s="52"/>
      <c r="GZ300" s="52"/>
      <c r="HA300" s="52"/>
      <c r="HB300" s="52"/>
      <c r="HC300" s="52"/>
      <c r="HD300" s="52"/>
      <c r="HE300" s="52"/>
      <c r="HF300" s="52"/>
      <c r="HG300" s="52"/>
      <c r="HH300" s="52"/>
      <c r="HI300" s="52"/>
      <c r="HJ300" s="52"/>
      <c r="HK300" s="52"/>
      <c r="HL300" s="52"/>
    </row>
    <row r="301" spans="1:220" s="53" customFormat="1" ht="14.25">
      <c r="A301" s="7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  <c r="GP301" s="52"/>
      <c r="GQ301" s="52"/>
      <c r="GR301" s="52"/>
      <c r="GS301" s="52"/>
      <c r="GT301" s="52"/>
      <c r="GU301" s="52"/>
      <c r="GV301" s="52"/>
      <c r="GW301" s="52"/>
      <c r="GX301" s="52"/>
      <c r="GY301" s="52"/>
      <c r="GZ301" s="52"/>
      <c r="HA301" s="52"/>
      <c r="HB301" s="52"/>
      <c r="HC301" s="52"/>
      <c r="HD301" s="52"/>
      <c r="HE301" s="52"/>
      <c r="HF301" s="52"/>
      <c r="HG301" s="52"/>
      <c r="HH301" s="52"/>
      <c r="HI301" s="52"/>
      <c r="HJ301" s="52"/>
      <c r="HK301" s="52"/>
      <c r="HL301" s="52"/>
    </row>
    <row r="302" spans="1:220" s="53" customFormat="1" ht="14.25">
      <c r="A302" s="7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  <c r="GA302" s="52"/>
      <c r="GB302" s="52"/>
      <c r="GC302" s="52"/>
      <c r="GD302" s="52"/>
      <c r="GE302" s="52"/>
      <c r="GF302" s="52"/>
      <c r="GG302" s="52"/>
      <c r="GH302" s="52"/>
      <c r="GI302" s="52"/>
      <c r="GJ302" s="52"/>
      <c r="GK302" s="52"/>
      <c r="GL302" s="52"/>
      <c r="GM302" s="52"/>
      <c r="GN302" s="52"/>
      <c r="GO302" s="52"/>
      <c r="GP302" s="52"/>
      <c r="GQ302" s="52"/>
      <c r="GR302" s="52"/>
      <c r="GS302" s="52"/>
      <c r="GT302" s="52"/>
      <c r="GU302" s="52"/>
      <c r="GV302" s="52"/>
      <c r="GW302" s="52"/>
      <c r="GX302" s="52"/>
      <c r="GY302" s="52"/>
      <c r="GZ302" s="52"/>
      <c r="HA302" s="52"/>
      <c r="HB302" s="52"/>
      <c r="HC302" s="52"/>
      <c r="HD302" s="52"/>
      <c r="HE302" s="52"/>
      <c r="HF302" s="52"/>
      <c r="HG302" s="52"/>
      <c r="HH302" s="52"/>
      <c r="HI302" s="52"/>
      <c r="HJ302" s="52"/>
      <c r="HK302" s="52"/>
      <c r="HL302" s="52"/>
    </row>
    <row r="303" spans="1:220" s="53" customFormat="1" ht="14.25">
      <c r="A303" s="7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  <c r="GA303" s="52"/>
      <c r="GB303" s="52"/>
      <c r="GC303" s="52"/>
      <c r="GD303" s="52"/>
      <c r="GE303" s="52"/>
      <c r="GF303" s="52"/>
      <c r="GG303" s="52"/>
      <c r="GH303" s="52"/>
      <c r="GI303" s="52"/>
      <c r="GJ303" s="52"/>
      <c r="GK303" s="52"/>
      <c r="GL303" s="52"/>
      <c r="GM303" s="52"/>
      <c r="GN303" s="52"/>
      <c r="GO303" s="52"/>
      <c r="GP303" s="52"/>
      <c r="GQ303" s="52"/>
      <c r="GR303" s="52"/>
      <c r="GS303" s="52"/>
      <c r="GT303" s="52"/>
      <c r="GU303" s="52"/>
      <c r="GV303" s="52"/>
      <c r="GW303" s="52"/>
      <c r="GX303" s="52"/>
      <c r="GY303" s="52"/>
      <c r="GZ303" s="52"/>
      <c r="HA303" s="52"/>
      <c r="HB303" s="52"/>
      <c r="HC303" s="52"/>
      <c r="HD303" s="52"/>
      <c r="HE303" s="52"/>
      <c r="HF303" s="52"/>
      <c r="HG303" s="52"/>
      <c r="HH303" s="52"/>
      <c r="HI303" s="52"/>
      <c r="HJ303" s="52"/>
      <c r="HK303" s="52"/>
      <c r="HL303" s="52"/>
    </row>
    <row r="304" spans="1:220" s="53" customFormat="1" ht="14.25">
      <c r="A304" s="7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2"/>
      <c r="FD304" s="52"/>
      <c r="FE304" s="52"/>
      <c r="FF304" s="52"/>
      <c r="FG304" s="52"/>
      <c r="FH304" s="52"/>
      <c r="FI304" s="52"/>
      <c r="FJ304" s="52"/>
      <c r="FK304" s="52"/>
      <c r="FL304" s="52"/>
      <c r="FM304" s="52"/>
      <c r="FN304" s="52"/>
      <c r="FO304" s="52"/>
      <c r="FP304" s="52"/>
      <c r="FQ304" s="52"/>
      <c r="FR304" s="52"/>
      <c r="FS304" s="52"/>
      <c r="FT304" s="52"/>
      <c r="FU304" s="52"/>
      <c r="FV304" s="52"/>
      <c r="FW304" s="52"/>
      <c r="FX304" s="52"/>
      <c r="FY304" s="52"/>
      <c r="FZ304" s="52"/>
      <c r="GA304" s="52"/>
      <c r="GB304" s="52"/>
      <c r="GC304" s="52"/>
      <c r="GD304" s="52"/>
      <c r="GE304" s="52"/>
      <c r="GF304" s="52"/>
      <c r="GG304" s="52"/>
      <c r="GH304" s="52"/>
      <c r="GI304" s="52"/>
      <c r="GJ304" s="52"/>
      <c r="GK304" s="52"/>
      <c r="GL304" s="52"/>
      <c r="GM304" s="52"/>
      <c r="GN304" s="52"/>
      <c r="GO304" s="52"/>
      <c r="GP304" s="52"/>
      <c r="GQ304" s="52"/>
      <c r="GR304" s="52"/>
      <c r="GS304" s="52"/>
      <c r="GT304" s="52"/>
      <c r="GU304" s="52"/>
      <c r="GV304" s="52"/>
      <c r="GW304" s="52"/>
      <c r="GX304" s="52"/>
      <c r="GY304" s="52"/>
      <c r="GZ304" s="52"/>
      <c r="HA304" s="52"/>
      <c r="HB304" s="52"/>
      <c r="HC304" s="52"/>
      <c r="HD304" s="52"/>
      <c r="HE304" s="52"/>
      <c r="HF304" s="52"/>
      <c r="HG304" s="52"/>
      <c r="HH304" s="52"/>
      <c r="HI304" s="52"/>
      <c r="HJ304" s="52"/>
      <c r="HK304" s="52"/>
      <c r="HL304" s="52"/>
    </row>
    <row r="305" spans="1:220" s="53" customFormat="1" ht="14.25">
      <c r="A305" s="7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  <c r="GA305" s="52"/>
      <c r="GB305" s="52"/>
      <c r="GC305" s="52"/>
      <c r="GD305" s="52"/>
      <c r="GE305" s="52"/>
      <c r="GF305" s="52"/>
      <c r="GG305" s="52"/>
      <c r="GH305" s="52"/>
      <c r="GI305" s="52"/>
      <c r="GJ305" s="52"/>
      <c r="GK305" s="52"/>
      <c r="GL305" s="52"/>
      <c r="GM305" s="52"/>
      <c r="GN305" s="52"/>
      <c r="GO305" s="52"/>
      <c r="GP305" s="52"/>
      <c r="GQ305" s="52"/>
      <c r="GR305" s="52"/>
      <c r="GS305" s="52"/>
      <c r="GT305" s="52"/>
      <c r="GU305" s="52"/>
      <c r="GV305" s="52"/>
      <c r="GW305" s="52"/>
      <c r="GX305" s="52"/>
      <c r="GY305" s="52"/>
      <c r="GZ305" s="52"/>
      <c r="HA305" s="52"/>
      <c r="HB305" s="52"/>
      <c r="HC305" s="52"/>
      <c r="HD305" s="52"/>
      <c r="HE305" s="52"/>
      <c r="HF305" s="52"/>
      <c r="HG305" s="52"/>
      <c r="HH305" s="52"/>
      <c r="HI305" s="52"/>
      <c r="HJ305" s="52"/>
      <c r="HK305" s="52"/>
      <c r="HL305" s="52"/>
    </row>
    <row r="306" spans="1:220" s="53" customFormat="1" ht="14.25">
      <c r="A306" s="7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  <c r="EY306" s="52"/>
      <c r="EZ306" s="52"/>
      <c r="FA306" s="52"/>
      <c r="FB306" s="52"/>
      <c r="FC306" s="52"/>
      <c r="FD306" s="52"/>
      <c r="FE306" s="52"/>
      <c r="FF306" s="52"/>
      <c r="FG306" s="52"/>
      <c r="FH306" s="52"/>
      <c r="FI306" s="52"/>
      <c r="FJ306" s="52"/>
      <c r="FK306" s="52"/>
      <c r="FL306" s="52"/>
      <c r="FM306" s="52"/>
      <c r="FN306" s="52"/>
      <c r="FO306" s="52"/>
      <c r="FP306" s="52"/>
      <c r="FQ306" s="52"/>
      <c r="FR306" s="52"/>
      <c r="FS306" s="52"/>
      <c r="FT306" s="52"/>
      <c r="FU306" s="52"/>
      <c r="FV306" s="52"/>
      <c r="FW306" s="52"/>
      <c r="FX306" s="52"/>
      <c r="FY306" s="52"/>
      <c r="FZ306" s="52"/>
      <c r="GA306" s="52"/>
      <c r="GB306" s="52"/>
      <c r="GC306" s="52"/>
      <c r="GD306" s="52"/>
      <c r="GE306" s="52"/>
      <c r="GF306" s="52"/>
      <c r="GG306" s="52"/>
      <c r="GH306" s="52"/>
      <c r="GI306" s="52"/>
      <c r="GJ306" s="52"/>
      <c r="GK306" s="52"/>
      <c r="GL306" s="52"/>
      <c r="GM306" s="52"/>
      <c r="GN306" s="52"/>
      <c r="GO306" s="52"/>
      <c r="GP306" s="52"/>
      <c r="GQ306" s="52"/>
      <c r="GR306" s="52"/>
      <c r="GS306" s="52"/>
      <c r="GT306" s="52"/>
      <c r="GU306" s="52"/>
      <c r="GV306" s="52"/>
      <c r="GW306" s="52"/>
      <c r="GX306" s="52"/>
      <c r="GY306" s="52"/>
      <c r="GZ306" s="52"/>
      <c r="HA306" s="52"/>
      <c r="HB306" s="52"/>
      <c r="HC306" s="52"/>
      <c r="HD306" s="52"/>
      <c r="HE306" s="52"/>
      <c r="HF306" s="52"/>
      <c r="HG306" s="52"/>
      <c r="HH306" s="52"/>
      <c r="HI306" s="52"/>
      <c r="HJ306" s="52"/>
      <c r="HK306" s="52"/>
      <c r="HL306" s="52"/>
    </row>
    <row r="307" spans="1:220" s="53" customFormat="1" ht="14.25">
      <c r="A307" s="7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  <c r="GA307" s="52"/>
      <c r="GB307" s="52"/>
      <c r="GC307" s="52"/>
      <c r="GD307" s="52"/>
      <c r="GE307" s="52"/>
      <c r="GF307" s="52"/>
      <c r="GG307" s="52"/>
      <c r="GH307" s="52"/>
      <c r="GI307" s="52"/>
      <c r="GJ307" s="52"/>
      <c r="GK307" s="52"/>
      <c r="GL307" s="52"/>
      <c r="GM307" s="52"/>
      <c r="GN307" s="52"/>
      <c r="GO307" s="52"/>
      <c r="GP307" s="52"/>
      <c r="GQ307" s="52"/>
      <c r="GR307" s="52"/>
      <c r="GS307" s="52"/>
      <c r="GT307" s="52"/>
      <c r="GU307" s="52"/>
      <c r="GV307" s="52"/>
      <c r="GW307" s="52"/>
      <c r="GX307" s="52"/>
      <c r="GY307" s="52"/>
      <c r="GZ307" s="52"/>
      <c r="HA307" s="52"/>
      <c r="HB307" s="52"/>
      <c r="HC307" s="52"/>
      <c r="HD307" s="52"/>
      <c r="HE307" s="52"/>
      <c r="HF307" s="52"/>
      <c r="HG307" s="52"/>
      <c r="HH307" s="52"/>
      <c r="HI307" s="52"/>
      <c r="HJ307" s="52"/>
      <c r="HK307" s="52"/>
      <c r="HL307" s="52"/>
    </row>
    <row r="308" spans="1:220" s="53" customFormat="1" ht="14.25">
      <c r="A308" s="7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  <c r="FF308" s="52"/>
      <c r="FG308" s="52"/>
      <c r="FH308" s="52"/>
      <c r="FI308" s="52"/>
      <c r="FJ308" s="52"/>
      <c r="FK308" s="52"/>
      <c r="FL308" s="52"/>
      <c r="FM308" s="52"/>
      <c r="FN308" s="52"/>
      <c r="FO308" s="52"/>
      <c r="FP308" s="52"/>
      <c r="FQ308" s="52"/>
      <c r="FR308" s="52"/>
      <c r="FS308" s="52"/>
      <c r="FT308" s="52"/>
      <c r="FU308" s="52"/>
      <c r="FV308" s="52"/>
      <c r="FW308" s="52"/>
      <c r="FX308" s="52"/>
      <c r="FY308" s="52"/>
      <c r="FZ308" s="52"/>
      <c r="GA308" s="52"/>
      <c r="GB308" s="52"/>
      <c r="GC308" s="52"/>
      <c r="GD308" s="52"/>
      <c r="GE308" s="52"/>
      <c r="GF308" s="52"/>
      <c r="GG308" s="52"/>
      <c r="GH308" s="52"/>
      <c r="GI308" s="52"/>
      <c r="GJ308" s="52"/>
      <c r="GK308" s="52"/>
      <c r="GL308" s="52"/>
      <c r="GM308" s="52"/>
      <c r="GN308" s="52"/>
      <c r="GO308" s="52"/>
      <c r="GP308" s="52"/>
      <c r="GQ308" s="52"/>
      <c r="GR308" s="52"/>
      <c r="GS308" s="52"/>
      <c r="GT308" s="52"/>
      <c r="GU308" s="52"/>
      <c r="GV308" s="52"/>
      <c r="GW308" s="52"/>
      <c r="GX308" s="52"/>
      <c r="GY308" s="52"/>
      <c r="GZ308" s="52"/>
      <c r="HA308" s="52"/>
      <c r="HB308" s="52"/>
      <c r="HC308" s="52"/>
      <c r="HD308" s="52"/>
      <c r="HE308" s="52"/>
      <c r="HF308" s="52"/>
      <c r="HG308" s="52"/>
      <c r="HH308" s="52"/>
      <c r="HI308" s="52"/>
      <c r="HJ308" s="52"/>
      <c r="HK308" s="52"/>
      <c r="HL308" s="52"/>
    </row>
    <row r="309" spans="1:220" s="53" customFormat="1" ht="14.25">
      <c r="A309" s="7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  <c r="HH309" s="52"/>
      <c r="HI309" s="52"/>
      <c r="HJ309" s="52"/>
      <c r="HK309" s="52"/>
      <c r="HL309" s="52"/>
    </row>
    <row r="310" spans="1:220" s="53" customFormat="1" ht="14.25">
      <c r="A310" s="7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  <c r="GA310" s="52"/>
      <c r="GB310" s="52"/>
      <c r="GC310" s="52"/>
      <c r="GD310" s="52"/>
      <c r="GE310" s="52"/>
      <c r="GF310" s="52"/>
      <c r="GG310" s="52"/>
      <c r="GH310" s="52"/>
      <c r="GI310" s="52"/>
      <c r="GJ310" s="52"/>
      <c r="GK310" s="52"/>
      <c r="GL310" s="52"/>
      <c r="GM310" s="52"/>
      <c r="GN310" s="52"/>
      <c r="GO310" s="52"/>
      <c r="GP310" s="52"/>
      <c r="GQ310" s="52"/>
      <c r="GR310" s="52"/>
      <c r="GS310" s="52"/>
      <c r="GT310" s="52"/>
      <c r="GU310" s="52"/>
      <c r="GV310" s="52"/>
      <c r="GW310" s="52"/>
      <c r="GX310" s="52"/>
      <c r="GY310" s="52"/>
      <c r="GZ310" s="52"/>
      <c r="HA310" s="52"/>
      <c r="HB310" s="52"/>
      <c r="HC310" s="52"/>
      <c r="HD310" s="52"/>
      <c r="HE310" s="52"/>
      <c r="HF310" s="52"/>
      <c r="HG310" s="52"/>
      <c r="HH310" s="52"/>
      <c r="HI310" s="52"/>
      <c r="HJ310" s="52"/>
      <c r="HK310" s="52"/>
      <c r="HL310" s="52"/>
    </row>
    <row r="311" spans="1:220" s="53" customFormat="1" ht="14.25">
      <c r="A311" s="7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  <c r="GA311" s="52"/>
      <c r="GB311" s="52"/>
      <c r="GC311" s="52"/>
      <c r="GD311" s="52"/>
      <c r="GE311" s="52"/>
      <c r="GF311" s="52"/>
      <c r="GG311" s="52"/>
      <c r="GH311" s="52"/>
      <c r="GI311" s="52"/>
      <c r="GJ311" s="52"/>
      <c r="GK311" s="52"/>
      <c r="GL311" s="52"/>
      <c r="GM311" s="52"/>
      <c r="GN311" s="52"/>
      <c r="GO311" s="52"/>
      <c r="GP311" s="52"/>
      <c r="GQ311" s="52"/>
      <c r="GR311" s="52"/>
      <c r="GS311" s="52"/>
      <c r="GT311" s="52"/>
      <c r="GU311" s="52"/>
      <c r="GV311" s="52"/>
      <c r="GW311" s="52"/>
      <c r="GX311" s="52"/>
      <c r="GY311" s="52"/>
      <c r="GZ311" s="52"/>
      <c r="HA311" s="52"/>
      <c r="HB311" s="52"/>
      <c r="HC311" s="52"/>
      <c r="HD311" s="52"/>
      <c r="HE311" s="52"/>
      <c r="HF311" s="52"/>
      <c r="HG311" s="52"/>
      <c r="HH311" s="52"/>
      <c r="HI311" s="52"/>
      <c r="HJ311" s="52"/>
      <c r="HK311" s="52"/>
      <c r="HL311" s="52"/>
    </row>
    <row r="312" spans="1:220" s="53" customFormat="1" ht="14.25">
      <c r="A312" s="7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  <c r="GA312" s="52"/>
      <c r="GB312" s="52"/>
      <c r="GC312" s="52"/>
      <c r="GD312" s="52"/>
      <c r="GE312" s="52"/>
      <c r="GF312" s="52"/>
      <c r="GG312" s="52"/>
      <c r="GH312" s="52"/>
      <c r="GI312" s="52"/>
      <c r="GJ312" s="52"/>
      <c r="GK312" s="52"/>
      <c r="GL312" s="52"/>
      <c r="GM312" s="52"/>
      <c r="GN312" s="52"/>
      <c r="GO312" s="52"/>
      <c r="GP312" s="52"/>
      <c r="GQ312" s="52"/>
      <c r="GR312" s="52"/>
      <c r="GS312" s="52"/>
      <c r="GT312" s="52"/>
      <c r="GU312" s="52"/>
      <c r="GV312" s="52"/>
      <c r="GW312" s="52"/>
      <c r="GX312" s="52"/>
      <c r="GY312" s="52"/>
      <c r="GZ312" s="52"/>
      <c r="HA312" s="52"/>
      <c r="HB312" s="52"/>
      <c r="HC312" s="52"/>
      <c r="HD312" s="52"/>
      <c r="HE312" s="52"/>
      <c r="HF312" s="52"/>
      <c r="HG312" s="52"/>
      <c r="HH312" s="52"/>
      <c r="HI312" s="52"/>
      <c r="HJ312" s="52"/>
      <c r="HK312" s="52"/>
      <c r="HL312" s="52"/>
    </row>
    <row r="313" spans="1:220" s="53" customFormat="1" ht="14.25">
      <c r="A313" s="7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  <c r="GA313" s="52"/>
      <c r="GB313" s="52"/>
      <c r="GC313" s="52"/>
      <c r="GD313" s="52"/>
      <c r="GE313" s="52"/>
      <c r="GF313" s="52"/>
      <c r="GG313" s="52"/>
      <c r="GH313" s="52"/>
      <c r="GI313" s="52"/>
      <c r="GJ313" s="52"/>
      <c r="GK313" s="52"/>
      <c r="GL313" s="52"/>
      <c r="GM313" s="52"/>
      <c r="GN313" s="52"/>
      <c r="GO313" s="52"/>
      <c r="GP313" s="52"/>
      <c r="GQ313" s="52"/>
      <c r="GR313" s="52"/>
      <c r="GS313" s="52"/>
      <c r="GT313" s="52"/>
      <c r="GU313" s="52"/>
      <c r="GV313" s="52"/>
      <c r="GW313" s="52"/>
      <c r="GX313" s="52"/>
      <c r="GY313" s="52"/>
      <c r="GZ313" s="52"/>
      <c r="HA313" s="52"/>
      <c r="HB313" s="52"/>
      <c r="HC313" s="52"/>
      <c r="HD313" s="52"/>
      <c r="HE313" s="52"/>
      <c r="HF313" s="52"/>
      <c r="HG313" s="52"/>
      <c r="HH313" s="52"/>
      <c r="HI313" s="52"/>
      <c r="HJ313" s="52"/>
      <c r="HK313" s="52"/>
      <c r="HL313" s="52"/>
    </row>
    <row r="314" spans="1:220" s="53" customFormat="1" ht="14.25">
      <c r="A314" s="7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  <c r="GA314" s="52"/>
      <c r="GB314" s="52"/>
      <c r="GC314" s="52"/>
      <c r="GD314" s="52"/>
      <c r="GE314" s="52"/>
      <c r="GF314" s="52"/>
      <c r="GG314" s="52"/>
      <c r="GH314" s="52"/>
      <c r="GI314" s="52"/>
      <c r="GJ314" s="52"/>
      <c r="GK314" s="52"/>
      <c r="GL314" s="52"/>
      <c r="GM314" s="52"/>
      <c r="GN314" s="52"/>
      <c r="GO314" s="52"/>
      <c r="GP314" s="52"/>
      <c r="GQ314" s="52"/>
      <c r="GR314" s="52"/>
      <c r="GS314" s="52"/>
      <c r="GT314" s="52"/>
      <c r="GU314" s="52"/>
      <c r="GV314" s="52"/>
      <c r="GW314" s="52"/>
      <c r="GX314" s="52"/>
      <c r="GY314" s="52"/>
      <c r="GZ314" s="52"/>
      <c r="HA314" s="52"/>
      <c r="HB314" s="52"/>
      <c r="HC314" s="52"/>
      <c r="HD314" s="52"/>
      <c r="HE314" s="52"/>
      <c r="HF314" s="52"/>
      <c r="HG314" s="52"/>
      <c r="HH314" s="52"/>
      <c r="HI314" s="52"/>
      <c r="HJ314" s="52"/>
      <c r="HK314" s="52"/>
      <c r="HL314" s="52"/>
    </row>
    <row r="315" spans="1:220" s="53" customFormat="1" ht="14.25">
      <c r="A315" s="7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2"/>
    </row>
    <row r="316" spans="1:220" s="53" customFormat="1" ht="14.25">
      <c r="A316" s="7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  <c r="HH316" s="52"/>
      <c r="HI316" s="52"/>
      <c r="HJ316" s="52"/>
      <c r="HK316" s="52"/>
      <c r="HL316" s="52"/>
    </row>
    <row r="317" spans="1:220" s="53" customFormat="1" ht="14.25">
      <c r="A317" s="7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  <c r="GA317" s="52"/>
      <c r="GB317" s="52"/>
      <c r="GC317" s="52"/>
      <c r="GD317" s="52"/>
      <c r="GE317" s="52"/>
      <c r="GF317" s="52"/>
      <c r="GG317" s="52"/>
      <c r="GH317" s="52"/>
      <c r="GI317" s="52"/>
      <c r="GJ317" s="52"/>
      <c r="GK317" s="52"/>
      <c r="GL317" s="52"/>
      <c r="GM317" s="52"/>
      <c r="GN317" s="52"/>
      <c r="GO317" s="52"/>
      <c r="GP317" s="52"/>
      <c r="GQ317" s="52"/>
      <c r="GR317" s="52"/>
      <c r="GS317" s="52"/>
      <c r="GT317" s="52"/>
      <c r="GU317" s="52"/>
      <c r="GV317" s="52"/>
      <c r="GW317" s="52"/>
      <c r="GX317" s="52"/>
      <c r="GY317" s="52"/>
      <c r="GZ317" s="52"/>
      <c r="HA317" s="52"/>
      <c r="HB317" s="52"/>
      <c r="HC317" s="52"/>
      <c r="HD317" s="52"/>
      <c r="HE317" s="52"/>
      <c r="HF317" s="52"/>
      <c r="HG317" s="52"/>
      <c r="HH317" s="52"/>
      <c r="HI317" s="52"/>
      <c r="HJ317" s="52"/>
      <c r="HK317" s="52"/>
      <c r="HL317" s="52"/>
    </row>
    <row r="318" spans="1:220" s="53" customFormat="1" ht="14.25">
      <c r="A318" s="7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  <c r="EB318" s="52"/>
      <c r="EC318" s="52"/>
      <c r="ED318" s="52"/>
      <c r="EE318" s="52"/>
      <c r="EF318" s="52"/>
      <c r="EG318" s="52"/>
      <c r="EH318" s="52"/>
      <c r="EI318" s="52"/>
      <c r="EJ318" s="52"/>
      <c r="EK318" s="52"/>
      <c r="EL318" s="52"/>
      <c r="EM318" s="52"/>
      <c r="EN318" s="52"/>
      <c r="EO318" s="52"/>
      <c r="EP318" s="52"/>
      <c r="EQ318" s="52"/>
      <c r="ER318" s="52"/>
      <c r="ES318" s="52"/>
      <c r="ET318" s="52"/>
      <c r="EU318" s="52"/>
      <c r="EV318" s="52"/>
      <c r="EW318" s="52"/>
      <c r="EX318" s="52"/>
      <c r="EY318" s="52"/>
      <c r="EZ318" s="52"/>
      <c r="FA318" s="52"/>
      <c r="FB318" s="52"/>
      <c r="FC318" s="52"/>
      <c r="FD318" s="52"/>
      <c r="FE318" s="52"/>
      <c r="FF318" s="52"/>
      <c r="FG318" s="52"/>
      <c r="FH318" s="52"/>
      <c r="FI318" s="52"/>
      <c r="FJ318" s="52"/>
      <c r="FK318" s="52"/>
      <c r="FL318" s="52"/>
      <c r="FM318" s="52"/>
      <c r="FN318" s="52"/>
      <c r="FO318" s="52"/>
      <c r="FP318" s="52"/>
      <c r="FQ318" s="52"/>
      <c r="FR318" s="52"/>
      <c r="FS318" s="52"/>
      <c r="FT318" s="52"/>
      <c r="FU318" s="52"/>
      <c r="FV318" s="52"/>
      <c r="FW318" s="52"/>
      <c r="FX318" s="52"/>
      <c r="FY318" s="52"/>
      <c r="FZ318" s="52"/>
      <c r="GA318" s="52"/>
      <c r="GB318" s="52"/>
      <c r="GC318" s="52"/>
      <c r="GD318" s="52"/>
      <c r="GE318" s="52"/>
      <c r="GF318" s="52"/>
      <c r="GG318" s="52"/>
      <c r="GH318" s="52"/>
      <c r="GI318" s="52"/>
      <c r="GJ318" s="52"/>
      <c r="GK318" s="52"/>
      <c r="GL318" s="52"/>
      <c r="GM318" s="52"/>
      <c r="GN318" s="52"/>
      <c r="GO318" s="52"/>
      <c r="GP318" s="52"/>
      <c r="GQ318" s="52"/>
      <c r="GR318" s="52"/>
      <c r="GS318" s="52"/>
      <c r="GT318" s="52"/>
      <c r="GU318" s="52"/>
      <c r="GV318" s="52"/>
      <c r="GW318" s="52"/>
      <c r="GX318" s="52"/>
      <c r="GY318" s="52"/>
      <c r="GZ318" s="52"/>
      <c r="HA318" s="52"/>
      <c r="HB318" s="52"/>
      <c r="HC318" s="52"/>
      <c r="HD318" s="52"/>
      <c r="HE318" s="52"/>
      <c r="HF318" s="52"/>
      <c r="HG318" s="52"/>
      <c r="HH318" s="52"/>
      <c r="HI318" s="52"/>
      <c r="HJ318" s="52"/>
      <c r="HK318" s="52"/>
      <c r="HL318" s="52"/>
    </row>
    <row r="319" spans="1:220" s="53" customFormat="1" ht="14.25">
      <c r="A319" s="7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  <c r="GA319" s="52"/>
      <c r="GB319" s="52"/>
      <c r="GC319" s="52"/>
      <c r="GD319" s="52"/>
      <c r="GE319" s="52"/>
      <c r="GF319" s="52"/>
      <c r="GG319" s="52"/>
      <c r="GH319" s="52"/>
      <c r="GI319" s="52"/>
      <c r="GJ319" s="52"/>
      <c r="GK319" s="52"/>
      <c r="GL319" s="52"/>
      <c r="GM319" s="52"/>
      <c r="GN319" s="52"/>
      <c r="GO319" s="52"/>
      <c r="GP319" s="52"/>
      <c r="GQ319" s="52"/>
      <c r="GR319" s="52"/>
      <c r="GS319" s="52"/>
      <c r="GT319" s="52"/>
      <c r="GU319" s="52"/>
      <c r="GV319" s="52"/>
      <c r="GW319" s="52"/>
      <c r="GX319" s="52"/>
      <c r="GY319" s="52"/>
      <c r="GZ319" s="52"/>
      <c r="HA319" s="52"/>
      <c r="HB319" s="52"/>
      <c r="HC319" s="52"/>
      <c r="HD319" s="52"/>
      <c r="HE319" s="52"/>
      <c r="HF319" s="52"/>
      <c r="HG319" s="52"/>
      <c r="HH319" s="52"/>
      <c r="HI319" s="52"/>
      <c r="HJ319" s="52"/>
      <c r="HK319" s="52"/>
      <c r="HL319" s="52"/>
    </row>
    <row r="320" spans="1:220" s="53" customFormat="1" ht="14.25">
      <c r="A320" s="7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  <c r="GA320" s="52"/>
      <c r="GB320" s="52"/>
      <c r="GC320" s="52"/>
      <c r="GD320" s="52"/>
      <c r="GE320" s="52"/>
      <c r="GF320" s="52"/>
      <c r="GG320" s="52"/>
      <c r="GH320" s="52"/>
      <c r="GI320" s="52"/>
      <c r="GJ320" s="52"/>
      <c r="GK320" s="52"/>
      <c r="GL320" s="52"/>
      <c r="GM320" s="52"/>
      <c r="GN320" s="52"/>
      <c r="GO320" s="52"/>
      <c r="GP320" s="52"/>
      <c r="GQ320" s="52"/>
      <c r="GR320" s="52"/>
      <c r="GS320" s="52"/>
      <c r="GT320" s="52"/>
      <c r="GU320" s="52"/>
      <c r="GV320" s="52"/>
      <c r="GW320" s="52"/>
      <c r="GX320" s="52"/>
      <c r="GY320" s="52"/>
      <c r="GZ320" s="52"/>
      <c r="HA320" s="52"/>
      <c r="HB320" s="52"/>
      <c r="HC320" s="52"/>
      <c r="HD320" s="52"/>
      <c r="HE320" s="52"/>
      <c r="HF320" s="52"/>
      <c r="HG320" s="52"/>
      <c r="HH320" s="52"/>
      <c r="HI320" s="52"/>
      <c r="HJ320" s="52"/>
      <c r="HK320" s="52"/>
      <c r="HL320" s="52"/>
    </row>
    <row r="321" spans="1:220" s="53" customFormat="1" ht="14.25">
      <c r="A321" s="7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  <c r="GA321" s="52"/>
      <c r="GB321" s="52"/>
      <c r="GC321" s="52"/>
      <c r="GD321" s="52"/>
      <c r="GE321" s="52"/>
      <c r="GF321" s="52"/>
      <c r="GG321" s="52"/>
      <c r="GH321" s="52"/>
      <c r="GI321" s="52"/>
      <c r="GJ321" s="52"/>
      <c r="GK321" s="52"/>
      <c r="GL321" s="52"/>
      <c r="GM321" s="52"/>
      <c r="GN321" s="52"/>
      <c r="GO321" s="52"/>
      <c r="GP321" s="52"/>
      <c r="GQ321" s="52"/>
      <c r="GR321" s="52"/>
      <c r="GS321" s="52"/>
      <c r="GT321" s="52"/>
      <c r="GU321" s="52"/>
      <c r="GV321" s="52"/>
      <c r="GW321" s="52"/>
      <c r="GX321" s="52"/>
      <c r="GY321" s="52"/>
      <c r="GZ321" s="52"/>
      <c r="HA321" s="52"/>
      <c r="HB321" s="52"/>
      <c r="HC321" s="52"/>
      <c r="HD321" s="52"/>
      <c r="HE321" s="52"/>
      <c r="HF321" s="52"/>
      <c r="HG321" s="52"/>
      <c r="HH321" s="52"/>
      <c r="HI321" s="52"/>
      <c r="HJ321" s="52"/>
      <c r="HK321" s="52"/>
      <c r="HL321" s="52"/>
    </row>
    <row r="322" spans="1:220" s="53" customFormat="1" ht="14.25">
      <c r="A322" s="7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  <c r="GA322" s="52"/>
      <c r="GB322" s="52"/>
      <c r="GC322" s="52"/>
      <c r="GD322" s="52"/>
      <c r="GE322" s="52"/>
      <c r="GF322" s="52"/>
      <c r="GG322" s="52"/>
      <c r="GH322" s="52"/>
      <c r="GI322" s="52"/>
      <c r="GJ322" s="52"/>
      <c r="GK322" s="52"/>
      <c r="GL322" s="52"/>
      <c r="GM322" s="52"/>
      <c r="GN322" s="52"/>
      <c r="GO322" s="52"/>
      <c r="GP322" s="52"/>
      <c r="GQ322" s="52"/>
      <c r="GR322" s="52"/>
      <c r="GS322" s="52"/>
      <c r="GT322" s="52"/>
      <c r="GU322" s="52"/>
      <c r="GV322" s="52"/>
      <c r="GW322" s="52"/>
      <c r="GX322" s="52"/>
      <c r="GY322" s="52"/>
      <c r="GZ322" s="52"/>
      <c r="HA322" s="52"/>
      <c r="HB322" s="52"/>
      <c r="HC322" s="52"/>
      <c r="HD322" s="52"/>
      <c r="HE322" s="52"/>
      <c r="HF322" s="52"/>
      <c r="HG322" s="52"/>
      <c r="HH322" s="52"/>
      <c r="HI322" s="52"/>
      <c r="HJ322" s="52"/>
      <c r="HK322" s="52"/>
      <c r="HL322" s="52"/>
    </row>
    <row r="323" spans="1:220" s="53" customFormat="1" ht="14.25">
      <c r="A323" s="7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  <c r="GA323" s="52"/>
      <c r="GB323" s="52"/>
      <c r="GC323" s="52"/>
      <c r="GD323" s="52"/>
      <c r="GE323" s="52"/>
      <c r="GF323" s="52"/>
      <c r="GG323" s="52"/>
      <c r="GH323" s="52"/>
      <c r="GI323" s="52"/>
      <c r="GJ323" s="52"/>
      <c r="GK323" s="52"/>
      <c r="GL323" s="52"/>
      <c r="GM323" s="52"/>
      <c r="GN323" s="52"/>
      <c r="GO323" s="52"/>
      <c r="GP323" s="52"/>
      <c r="GQ323" s="52"/>
      <c r="GR323" s="52"/>
      <c r="GS323" s="52"/>
      <c r="GT323" s="52"/>
      <c r="GU323" s="52"/>
      <c r="GV323" s="52"/>
      <c r="GW323" s="52"/>
      <c r="GX323" s="52"/>
      <c r="GY323" s="52"/>
      <c r="GZ323" s="52"/>
      <c r="HA323" s="52"/>
      <c r="HB323" s="52"/>
      <c r="HC323" s="52"/>
      <c r="HD323" s="52"/>
      <c r="HE323" s="52"/>
      <c r="HF323" s="52"/>
      <c r="HG323" s="52"/>
      <c r="HH323" s="52"/>
      <c r="HI323" s="52"/>
      <c r="HJ323" s="52"/>
      <c r="HK323" s="52"/>
      <c r="HL323" s="52"/>
    </row>
    <row r="324" spans="1:220" s="53" customFormat="1" ht="14.25">
      <c r="A324" s="7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  <c r="GA324" s="52"/>
      <c r="GB324" s="52"/>
      <c r="GC324" s="52"/>
      <c r="GD324" s="52"/>
      <c r="GE324" s="52"/>
      <c r="GF324" s="52"/>
      <c r="GG324" s="52"/>
      <c r="GH324" s="52"/>
      <c r="GI324" s="52"/>
      <c r="GJ324" s="52"/>
      <c r="GK324" s="52"/>
      <c r="GL324" s="52"/>
      <c r="GM324" s="52"/>
      <c r="GN324" s="52"/>
      <c r="GO324" s="52"/>
      <c r="GP324" s="52"/>
      <c r="GQ324" s="52"/>
      <c r="GR324" s="52"/>
      <c r="GS324" s="52"/>
      <c r="GT324" s="52"/>
      <c r="GU324" s="52"/>
      <c r="GV324" s="52"/>
      <c r="GW324" s="52"/>
      <c r="GX324" s="52"/>
      <c r="GY324" s="52"/>
      <c r="GZ324" s="52"/>
      <c r="HA324" s="52"/>
      <c r="HB324" s="52"/>
      <c r="HC324" s="52"/>
      <c r="HD324" s="52"/>
      <c r="HE324" s="52"/>
      <c r="HF324" s="52"/>
      <c r="HG324" s="52"/>
      <c r="HH324" s="52"/>
      <c r="HI324" s="52"/>
      <c r="HJ324" s="52"/>
      <c r="HK324" s="52"/>
      <c r="HL324" s="52"/>
    </row>
    <row r="325" spans="1:220" s="53" customFormat="1" ht="14.25">
      <c r="A325" s="7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52"/>
      <c r="GP325" s="52"/>
      <c r="GQ325" s="52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  <c r="HH325" s="52"/>
      <c r="HI325" s="52"/>
      <c r="HJ325" s="52"/>
      <c r="HK325" s="52"/>
      <c r="HL325" s="52"/>
    </row>
    <row r="326" spans="1:220" s="53" customFormat="1" ht="14.25">
      <c r="A326" s="7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  <c r="EB326" s="52"/>
      <c r="EC326" s="52"/>
      <c r="ED326" s="52"/>
      <c r="EE326" s="52"/>
      <c r="EF326" s="52"/>
      <c r="EG326" s="52"/>
      <c r="EH326" s="52"/>
      <c r="EI326" s="52"/>
      <c r="EJ326" s="52"/>
      <c r="EK326" s="52"/>
      <c r="EL326" s="52"/>
      <c r="EM326" s="52"/>
      <c r="EN326" s="52"/>
      <c r="EO326" s="52"/>
      <c r="EP326" s="52"/>
      <c r="EQ326" s="52"/>
      <c r="ER326" s="52"/>
      <c r="ES326" s="52"/>
      <c r="ET326" s="52"/>
      <c r="EU326" s="52"/>
      <c r="EV326" s="52"/>
      <c r="EW326" s="52"/>
      <c r="EX326" s="52"/>
      <c r="EY326" s="52"/>
      <c r="EZ326" s="52"/>
      <c r="FA326" s="52"/>
      <c r="FB326" s="52"/>
      <c r="FC326" s="52"/>
      <c r="FD326" s="52"/>
      <c r="FE326" s="52"/>
      <c r="FF326" s="52"/>
      <c r="FG326" s="52"/>
      <c r="FH326" s="52"/>
      <c r="FI326" s="52"/>
      <c r="FJ326" s="52"/>
      <c r="FK326" s="52"/>
      <c r="FL326" s="52"/>
      <c r="FM326" s="52"/>
      <c r="FN326" s="52"/>
      <c r="FO326" s="52"/>
      <c r="FP326" s="52"/>
      <c r="FQ326" s="52"/>
      <c r="FR326" s="52"/>
      <c r="FS326" s="52"/>
      <c r="FT326" s="52"/>
      <c r="FU326" s="52"/>
      <c r="FV326" s="52"/>
      <c r="FW326" s="52"/>
      <c r="FX326" s="52"/>
      <c r="FY326" s="52"/>
      <c r="FZ326" s="52"/>
      <c r="GA326" s="52"/>
      <c r="GB326" s="52"/>
      <c r="GC326" s="52"/>
      <c r="GD326" s="52"/>
      <c r="GE326" s="52"/>
      <c r="GF326" s="52"/>
      <c r="GG326" s="52"/>
      <c r="GH326" s="52"/>
      <c r="GI326" s="52"/>
      <c r="GJ326" s="52"/>
      <c r="GK326" s="52"/>
      <c r="GL326" s="52"/>
      <c r="GM326" s="52"/>
      <c r="GN326" s="52"/>
      <c r="GO326" s="52"/>
      <c r="GP326" s="52"/>
      <c r="GQ326" s="52"/>
      <c r="GR326" s="52"/>
      <c r="GS326" s="52"/>
      <c r="GT326" s="52"/>
      <c r="GU326" s="52"/>
      <c r="GV326" s="52"/>
      <c r="GW326" s="52"/>
      <c r="GX326" s="52"/>
      <c r="GY326" s="52"/>
      <c r="GZ326" s="52"/>
      <c r="HA326" s="52"/>
      <c r="HB326" s="52"/>
      <c r="HC326" s="52"/>
      <c r="HD326" s="52"/>
      <c r="HE326" s="52"/>
      <c r="HF326" s="52"/>
      <c r="HG326" s="52"/>
      <c r="HH326" s="52"/>
      <c r="HI326" s="52"/>
      <c r="HJ326" s="52"/>
      <c r="HK326" s="52"/>
      <c r="HL326" s="52"/>
    </row>
    <row r="327" spans="1:220" s="53" customFormat="1" ht="14.25">
      <c r="A327" s="7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2"/>
      <c r="FD327" s="52"/>
      <c r="FE327" s="52"/>
      <c r="FF327" s="52"/>
      <c r="FG327" s="52"/>
      <c r="FH327" s="52"/>
      <c r="FI327" s="52"/>
      <c r="FJ327" s="52"/>
      <c r="FK327" s="52"/>
      <c r="FL327" s="52"/>
      <c r="FM327" s="52"/>
      <c r="FN327" s="52"/>
      <c r="FO327" s="52"/>
      <c r="FP327" s="52"/>
      <c r="FQ327" s="52"/>
      <c r="FR327" s="52"/>
      <c r="FS327" s="52"/>
      <c r="FT327" s="52"/>
      <c r="FU327" s="52"/>
      <c r="FV327" s="52"/>
      <c r="FW327" s="52"/>
      <c r="FX327" s="52"/>
      <c r="FY327" s="52"/>
      <c r="FZ327" s="52"/>
      <c r="GA327" s="52"/>
      <c r="GB327" s="52"/>
      <c r="GC327" s="52"/>
      <c r="GD327" s="52"/>
      <c r="GE327" s="52"/>
      <c r="GF327" s="52"/>
      <c r="GG327" s="52"/>
      <c r="GH327" s="52"/>
      <c r="GI327" s="52"/>
      <c r="GJ327" s="52"/>
      <c r="GK327" s="52"/>
      <c r="GL327" s="52"/>
      <c r="GM327" s="52"/>
      <c r="GN327" s="52"/>
      <c r="GO327" s="52"/>
      <c r="GP327" s="52"/>
      <c r="GQ327" s="52"/>
      <c r="GR327" s="52"/>
      <c r="GS327" s="52"/>
      <c r="GT327" s="52"/>
      <c r="GU327" s="52"/>
      <c r="GV327" s="52"/>
      <c r="GW327" s="52"/>
      <c r="GX327" s="52"/>
      <c r="GY327" s="52"/>
      <c r="GZ327" s="52"/>
      <c r="HA327" s="52"/>
      <c r="HB327" s="52"/>
      <c r="HC327" s="52"/>
      <c r="HD327" s="52"/>
      <c r="HE327" s="52"/>
      <c r="HF327" s="52"/>
      <c r="HG327" s="52"/>
      <c r="HH327" s="52"/>
      <c r="HI327" s="52"/>
      <c r="HJ327" s="52"/>
      <c r="HK327" s="52"/>
      <c r="HL327" s="52"/>
    </row>
    <row r="328" spans="1:220" s="53" customFormat="1" ht="14.25">
      <c r="A328" s="7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  <c r="GA328" s="52"/>
      <c r="GB328" s="52"/>
      <c r="GC328" s="52"/>
      <c r="GD328" s="52"/>
      <c r="GE328" s="52"/>
      <c r="GF328" s="52"/>
      <c r="GG328" s="52"/>
      <c r="GH328" s="52"/>
      <c r="GI328" s="52"/>
      <c r="GJ328" s="52"/>
      <c r="GK328" s="52"/>
      <c r="GL328" s="52"/>
      <c r="GM328" s="52"/>
      <c r="GN328" s="52"/>
      <c r="GO328" s="52"/>
      <c r="GP328" s="52"/>
      <c r="GQ328" s="52"/>
      <c r="GR328" s="52"/>
      <c r="GS328" s="52"/>
      <c r="GT328" s="52"/>
      <c r="GU328" s="52"/>
      <c r="GV328" s="52"/>
      <c r="GW328" s="52"/>
      <c r="GX328" s="52"/>
      <c r="GY328" s="52"/>
      <c r="GZ328" s="52"/>
      <c r="HA328" s="52"/>
      <c r="HB328" s="52"/>
      <c r="HC328" s="52"/>
      <c r="HD328" s="52"/>
      <c r="HE328" s="52"/>
      <c r="HF328" s="52"/>
      <c r="HG328" s="52"/>
      <c r="HH328" s="52"/>
      <c r="HI328" s="52"/>
      <c r="HJ328" s="52"/>
      <c r="HK328" s="52"/>
      <c r="HL328" s="52"/>
    </row>
    <row r="329" spans="1:220" s="53" customFormat="1" ht="14.25">
      <c r="A329" s="7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  <c r="GA329" s="52"/>
      <c r="GB329" s="52"/>
      <c r="GC329" s="52"/>
      <c r="GD329" s="52"/>
      <c r="GE329" s="52"/>
      <c r="GF329" s="52"/>
      <c r="GG329" s="52"/>
      <c r="GH329" s="52"/>
      <c r="GI329" s="52"/>
      <c r="GJ329" s="52"/>
      <c r="GK329" s="52"/>
      <c r="GL329" s="52"/>
      <c r="GM329" s="52"/>
      <c r="GN329" s="52"/>
      <c r="GO329" s="52"/>
      <c r="GP329" s="52"/>
      <c r="GQ329" s="52"/>
      <c r="GR329" s="52"/>
      <c r="GS329" s="52"/>
      <c r="GT329" s="52"/>
      <c r="GU329" s="52"/>
      <c r="GV329" s="52"/>
      <c r="GW329" s="52"/>
      <c r="GX329" s="52"/>
      <c r="GY329" s="52"/>
      <c r="GZ329" s="52"/>
      <c r="HA329" s="52"/>
      <c r="HB329" s="52"/>
      <c r="HC329" s="52"/>
      <c r="HD329" s="52"/>
      <c r="HE329" s="52"/>
      <c r="HF329" s="52"/>
      <c r="HG329" s="52"/>
      <c r="HH329" s="52"/>
      <c r="HI329" s="52"/>
      <c r="HJ329" s="52"/>
      <c r="HK329" s="52"/>
      <c r="HL329" s="52"/>
    </row>
    <row r="330" spans="1:220" s="53" customFormat="1" ht="14.25">
      <c r="A330" s="7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  <c r="GA330" s="52"/>
      <c r="GB330" s="52"/>
      <c r="GC330" s="52"/>
      <c r="GD330" s="52"/>
      <c r="GE330" s="52"/>
      <c r="GF330" s="52"/>
      <c r="GG330" s="52"/>
      <c r="GH330" s="52"/>
      <c r="GI330" s="52"/>
      <c r="GJ330" s="52"/>
      <c r="GK330" s="52"/>
      <c r="GL330" s="52"/>
      <c r="GM330" s="52"/>
      <c r="GN330" s="52"/>
      <c r="GO330" s="52"/>
      <c r="GP330" s="52"/>
      <c r="GQ330" s="52"/>
      <c r="GR330" s="52"/>
      <c r="GS330" s="52"/>
      <c r="GT330" s="52"/>
      <c r="GU330" s="52"/>
      <c r="GV330" s="52"/>
      <c r="GW330" s="52"/>
      <c r="GX330" s="52"/>
      <c r="GY330" s="52"/>
      <c r="GZ330" s="52"/>
      <c r="HA330" s="52"/>
      <c r="HB330" s="52"/>
      <c r="HC330" s="52"/>
      <c r="HD330" s="52"/>
      <c r="HE330" s="52"/>
      <c r="HF330" s="52"/>
      <c r="HG330" s="52"/>
      <c r="HH330" s="52"/>
      <c r="HI330" s="52"/>
      <c r="HJ330" s="52"/>
      <c r="HK330" s="52"/>
      <c r="HL330" s="52"/>
    </row>
    <row r="331" spans="1:220" s="53" customFormat="1" ht="14.25">
      <c r="A331" s="7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  <c r="HH331" s="52"/>
      <c r="HI331" s="52"/>
      <c r="HJ331" s="52"/>
      <c r="HK331" s="52"/>
      <c r="HL331" s="52"/>
    </row>
    <row r="332" spans="1:220" s="53" customFormat="1" ht="14.25">
      <c r="A332" s="7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  <c r="EB332" s="52"/>
      <c r="EC332" s="52"/>
      <c r="ED332" s="52"/>
      <c r="EE332" s="52"/>
      <c r="EF332" s="52"/>
      <c r="EG332" s="52"/>
      <c r="EH332" s="52"/>
      <c r="EI332" s="52"/>
      <c r="EJ332" s="52"/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52"/>
      <c r="EW332" s="52"/>
      <c r="EX332" s="52"/>
      <c r="EY332" s="52"/>
      <c r="EZ332" s="52"/>
      <c r="FA332" s="52"/>
      <c r="FB332" s="52"/>
      <c r="FC332" s="52"/>
      <c r="FD332" s="52"/>
      <c r="FE332" s="52"/>
      <c r="FF332" s="52"/>
      <c r="FG332" s="52"/>
      <c r="FH332" s="52"/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2"/>
      <c r="FU332" s="52"/>
      <c r="FV332" s="52"/>
      <c r="FW332" s="52"/>
      <c r="FX332" s="52"/>
      <c r="FY332" s="52"/>
      <c r="FZ332" s="52"/>
      <c r="GA332" s="52"/>
      <c r="GB332" s="52"/>
      <c r="GC332" s="52"/>
      <c r="GD332" s="52"/>
      <c r="GE332" s="52"/>
      <c r="GF332" s="52"/>
      <c r="GG332" s="52"/>
      <c r="GH332" s="52"/>
      <c r="GI332" s="52"/>
      <c r="GJ332" s="52"/>
      <c r="GK332" s="52"/>
      <c r="GL332" s="52"/>
      <c r="GM332" s="52"/>
      <c r="GN332" s="52"/>
      <c r="GO332" s="52"/>
      <c r="GP332" s="52"/>
      <c r="GQ332" s="52"/>
      <c r="GR332" s="52"/>
      <c r="GS332" s="52"/>
      <c r="GT332" s="52"/>
      <c r="GU332" s="52"/>
      <c r="GV332" s="52"/>
      <c r="GW332" s="52"/>
      <c r="GX332" s="52"/>
      <c r="GY332" s="52"/>
      <c r="GZ332" s="52"/>
      <c r="HA332" s="52"/>
      <c r="HB332" s="52"/>
      <c r="HC332" s="52"/>
      <c r="HD332" s="52"/>
      <c r="HE332" s="52"/>
      <c r="HF332" s="52"/>
      <c r="HG332" s="52"/>
      <c r="HH332" s="52"/>
      <c r="HI332" s="52"/>
      <c r="HJ332" s="52"/>
      <c r="HK332" s="52"/>
      <c r="HL332" s="52"/>
    </row>
    <row r="333" spans="1:220" s="53" customFormat="1" ht="14.25">
      <c r="A333" s="7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  <c r="EB333" s="52"/>
      <c r="EC333" s="52"/>
      <c r="ED333" s="52"/>
      <c r="EE333" s="52"/>
      <c r="EF333" s="52"/>
      <c r="EG333" s="52"/>
      <c r="EH333" s="52"/>
      <c r="EI333" s="52"/>
      <c r="EJ333" s="52"/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52"/>
      <c r="EW333" s="52"/>
      <c r="EX333" s="52"/>
      <c r="EY333" s="52"/>
      <c r="EZ333" s="52"/>
      <c r="FA333" s="52"/>
      <c r="FB333" s="52"/>
      <c r="FC333" s="52"/>
      <c r="FD333" s="52"/>
      <c r="FE333" s="52"/>
      <c r="FF333" s="52"/>
      <c r="FG333" s="52"/>
      <c r="FH333" s="52"/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2"/>
      <c r="FU333" s="52"/>
      <c r="FV333" s="52"/>
      <c r="FW333" s="52"/>
      <c r="FX333" s="52"/>
      <c r="FY333" s="52"/>
      <c r="FZ333" s="52"/>
      <c r="GA333" s="52"/>
      <c r="GB333" s="52"/>
      <c r="GC333" s="52"/>
      <c r="GD333" s="52"/>
      <c r="GE333" s="52"/>
      <c r="GF333" s="52"/>
      <c r="GG333" s="52"/>
      <c r="GH333" s="52"/>
      <c r="GI333" s="52"/>
      <c r="GJ333" s="52"/>
      <c r="GK333" s="52"/>
      <c r="GL333" s="52"/>
      <c r="GM333" s="52"/>
      <c r="GN333" s="52"/>
      <c r="GO333" s="52"/>
      <c r="GP333" s="52"/>
      <c r="GQ333" s="52"/>
      <c r="GR333" s="52"/>
      <c r="GS333" s="52"/>
      <c r="GT333" s="52"/>
      <c r="GU333" s="52"/>
      <c r="GV333" s="52"/>
      <c r="GW333" s="52"/>
      <c r="GX333" s="52"/>
      <c r="GY333" s="52"/>
      <c r="GZ333" s="52"/>
      <c r="HA333" s="52"/>
      <c r="HB333" s="52"/>
      <c r="HC333" s="52"/>
      <c r="HD333" s="52"/>
      <c r="HE333" s="52"/>
      <c r="HF333" s="52"/>
      <c r="HG333" s="52"/>
      <c r="HH333" s="52"/>
      <c r="HI333" s="52"/>
      <c r="HJ333" s="52"/>
      <c r="HK333" s="52"/>
      <c r="HL333" s="52"/>
    </row>
    <row r="334" spans="1:220" s="53" customFormat="1" ht="14.25">
      <c r="A334" s="7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  <c r="CQ334" s="52"/>
      <c r="CR334" s="52"/>
      <c r="CS334" s="52"/>
      <c r="CT334" s="52"/>
      <c r="CU334" s="52"/>
      <c r="CV334" s="52"/>
      <c r="CW334" s="52"/>
      <c r="CX334" s="52"/>
      <c r="CY334" s="52"/>
      <c r="CZ334" s="52"/>
      <c r="DA334" s="52"/>
      <c r="DB334" s="52"/>
      <c r="DC334" s="52"/>
      <c r="DD334" s="52"/>
      <c r="DE334" s="52"/>
      <c r="DF334" s="52"/>
      <c r="DG334" s="52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  <c r="DW334" s="52"/>
      <c r="DX334" s="52"/>
      <c r="DY334" s="52"/>
      <c r="DZ334" s="52"/>
      <c r="EA334" s="52"/>
      <c r="EB334" s="52"/>
      <c r="EC334" s="52"/>
      <c r="ED334" s="52"/>
      <c r="EE334" s="52"/>
      <c r="EF334" s="52"/>
      <c r="EG334" s="52"/>
      <c r="EH334" s="52"/>
      <c r="EI334" s="52"/>
      <c r="EJ334" s="52"/>
      <c r="EK334" s="52"/>
      <c r="EL334" s="52"/>
      <c r="EM334" s="52"/>
      <c r="EN334" s="52"/>
      <c r="EO334" s="52"/>
      <c r="EP334" s="52"/>
      <c r="EQ334" s="52"/>
      <c r="ER334" s="52"/>
      <c r="ES334" s="52"/>
      <c r="ET334" s="52"/>
      <c r="EU334" s="52"/>
      <c r="EV334" s="52"/>
      <c r="EW334" s="52"/>
      <c r="EX334" s="52"/>
      <c r="EY334" s="52"/>
      <c r="EZ334" s="52"/>
      <c r="FA334" s="52"/>
      <c r="FB334" s="52"/>
      <c r="FC334" s="52"/>
      <c r="FD334" s="52"/>
      <c r="FE334" s="52"/>
      <c r="FF334" s="52"/>
      <c r="FG334" s="52"/>
      <c r="FH334" s="52"/>
      <c r="FI334" s="52"/>
      <c r="FJ334" s="52"/>
      <c r="FK334" s="52"/>
      <c r="FL334" s="52"/>
      <c r="FM334" s="52"/>
      <c r="FN334" s="52"/>
      <c r="FO334" s="52"/>
      <c r="FP334" s="52"/>
      <c r="FQ334" s="52"/>
      <c r="FR334" s="52"/>
      <c r="FS334" s="52"/>
      <c r="FT334" s="52"/>
      <c r="FU334" s="52"/>
      <c r="FV334" s="52"/>
      <c r="FW334" s="52"/>
      <c r="FX334" s="52"/>
      <c r="FY334" s="52"/>
      <c r="FZ334" s="52"/>
      <c r="GA334" s="52"/>
      <c r="GB334" s="52"/>
      <c r="GC334" s="52"/>
      <c r="GD334" s="52"/>
      <c r="GE334" s="52"/>
      <c r="GF334" s="52"/>
      <c r="GG334" s="52"/>
      <c r="GH334" s="52"/>
      <c r="GI334" s="52"/>
      <c r="GJ334" s="52"/>
      <c r="GK334" s="52"/>
      <c r="GL334" s="52"/>
      <c r="GM334" s="52"/>
      <c r="GN334" s="52"/>
      <c r="GO334" s="52"/>
      <c r="GP334" s="52"/>
      <c r="GQ334" s="52"/>
      <c r="GR334" s="52"/>
      <c r="GS334" s="52"/>
      <c r="GT334" s="52"/>
      <c r="GU334" s="52"/>
      <c r="GV334" s="52"/>
      <c r="GW334" s="52"/>
      <c r="GX334" s="52"/>
      <c r="GY334" s="52"/>
      <c r="GZ334" s="52"/>
      <c r="HA334" s="52"/>
      <c r="HB334" s="52"/>
      <c r="HC334" s="52"/>
      <c r="HD334" s="52"/>
      <c r="HE334" s="52"/>
      <c r="HF334" s="52"/>
      <c r="HG334" s="52"/>
      <c r="HH334" s="52"/>
      <c r="HI334" s="52"/>
      <c r="HJ334" s="52"/>
      <c r="HK334" s="52"/>
      <c r="HL334" s="52"/>
    </row>
    <row r="335" spans="1:220" s="53" customFormat="1" ht="14.25">
      <c r="A335" s="7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2"/>
      <c r="DX335" s="52"/>
      <c r="DY335" s="52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  <c r="EY335" s="52"/>
      <c r="EZ335" s="52"/>
      <c r="FA335" s="52"/>
      <c r="FB335" s="52"/>
      <c r="FC335" s="52"/>
      <c r="FD335" s="52"/>
      <c r="FE335" s="52"/>
      <c r="FF335" s="52"/>
      <c r="FG335" s="52"/>
      <c r="FH335" s="52"/>
      <c r="FI335" s="52"/>
      <c r="FJ335" s="52"/>
      <c r="FK335" s="52"/>
      <c r="FL335" s="52"/>
      <c r="FM335" s="52"/>
      <c r="FN335" s="52"/>
      <c r="FO335" s="52"/>
      <c r="FP335" s="52"/>
      <c r="FQ335" s="52"/>
      <c r="FR335" s="52"/>
      <c r="FS335" s="52"/>
      <c r="FT335" s="52"/>
      <c r="FU335" s="52"/>
      <c r="FV335" s="52"/>
      <c r="FW335" s="52"/>
      <c r="FX335" s="52"/>
      <c r="FY335" s="52"/>
      <c r="FZ335" s="52"/>
      <c r="GA335" s="52"/>
      <c r="GB335" s="52"/>
      <c r="GC335" s="52"/>
      <c r="GD335" s="52"/>
      <c r="GE335" s="52"/>
      <c r="GF335" s="52"/>
      <c r="GG335" s="52"/>
      <c r="GH335" s="52"/>
      <c r="GI335" s="52"/>
      <c r="GJ335" s="52"/>
      <c r="GK335" s="52"/>
      <c r="GL335" s="52"/>
      <c r="GM335" s="52"/>
      <c r="GN335" s="52"/>
      <c r="GO335" s="52"/>
      <c r="GP335" s="52"/>
      <c r="GQ335" s="52"/>
      <c r="GR335" s="52"/>
      <c r="GS335" s="52"/>
      <c r="GT335" s="52"/>
      <c r="GU335" s="52"/>
      <c r="GV335" s="52"/>
      <c r="GW335" s="52"/>
      <c r="GX335" s="52"/>
      <c r="GY335" s="52"/>
      <c r="GZ335" s="52"/>
      <c r="HA335" s="52"/>
      <c r="HB335" s="52"/>
      <c r="HC335" s="52"/>
      <c r="HD335" s="52"/>
      <c r="HE335" s="52"/>
      <c r="HF335" s="52"/>
      <c r="HG335" s="52"/>
      <c r="HH335" s="52"/>
      <c r="HI335" s="52"/>
      <c r="HJ335" s="52"/>
      <c r="HK335" s="52"/>
      <c r="HL335" s="52"/>
    </row>
    <row r="336" spans="1:220" s="53" customFormat="1" ht="14.25">
      <c r="A336" s="7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  <c r="DW336" s="52"/>
      <c r="DX336" s="52"/>
      <c r="DY336" s="52"/>
      <c r="DZ336" s="52"/>
      <c r="EA336" s="52"/>
      <c r="EB336" s="52"/>
      <c r="EC336" s="52"/>
      <c r="ED336" s="52"/>
      <c r="EE336" s="52"/>
      <c r="EF336" s="52"/>
      <c r="EG336" s="52"/>
      <c r="EH336" s="52"/>
      <c r="EI336" s="52"/>
      <c r="EJ336" s="52"/>
      <c r="EK336" s="52"/>
      <c r="EL336" s="52"/>
      <c r="EM336" s="52"/>
      <c r="EN336" s="52"/>
      <c r="EO336" s="52"/>
      <c r="EP336" s="52"/>
      <c r="EQ336" s="52"/>
      <c r="ER336" s="52"/>
      <c r="ES336" s="52"/>
      <c r="ET336" s="52"/>
      <c r="EU336" s="52"/>
      <c r="EV336" s="52"/>
      <c r="EW336" s="52"/>
      <c r="EX336" s="52"/>
      <c r="EY336" s="52"/>
      <c r="EZ336" s="52"/>
      <c r="FA336" s="52"/>
      <c r="FB336" s="52"/>
      <c r="FC336" s="52"/>
      <c r="FD336" s="52"/>
      <c r="FE336" s="52"/>
      <c r="FF336" s="52"/>
      <c r="FG336" s="52"/>
      <c r="FH336" s="52"/>
      <c r="FI336" s="52"/>
      <c r="FJ336" s="52"/>
      <c r="FK336" s="52"/>
      <c r="FL336" s="52"/>
      <c r="FM336" s="52"/>
      <c r="FN336" s="52"/>
      <c r="FO336" s="52"/>
      <c r="FP336" s="52"/>
      <c r="FQ336" s="52"/>
      <c r="FR336" s="52"/>
      <c r="FS336" s="52"/>
      <c r="FT336" s="52"/>
      <c r="FU336" s="52"/>
      <c r="FV336" s="52"/>
      <c r="FW336" s="52"/>
      <c r="FX336" s="52"/>
      <c r="FY336" s="52"/>
      <c r="FZ336" s="52"/>
      <c r="GA336" s="52"/>
      <c r="GB336" s="52"/>
      <c r="GC336" s="52"/>
      <c r="GD336" s="52"/>
      <c r="GE336" s="52"/>
      <c r="GF336" s="52"/>
      <c r="GG336" s="52"/>
      <c r="GH336" s="52"/>
      <c r="GI336" s="52"/>
      <c r="GJ336" s="52"/>
      <c r="GK336" s="52"/>
      <c r="GL336" s="52"/>
      <c r="GM336" s="52"/>
      <c r="GN336" s="52"/>
      <c r="GO336" s="52"/>
      <c r="GP336" s="52"/>
      <c r="GQ336" s="52"/>
      <c r="GR336" s="52"/>
      <c r="GS336" s="52"/>
      <c r="GT336" s="52"/>
      <c r="GU336" s="52"/>
      <c r="GV336" s="52"/>
      <c r="GW336" s="52"/>
      <c r="GX336" s="52"/>
      <c r="GY336" s="52"/>
      <c r="GZ336" s="52"/>
      <c r="HA336" s="52"/>
      <c r="HB336" s="52"/>
      <c r="HC336" s="52"/>
      <c r="HD336" s="52"/>
      <c r="HE336" s="52"/>
      <c r="HF336" s="52"/>
      <c r="HG336" s="52"/>
      <c r="HH336" s="52"/>
      <c r="HI336" s="52"/>
      <c r="HJ336" s="52"/>
      <c r="HK336" s="52"/>
      <c r="HL336" s="52"/>
    </row>
    <row r="337" spans="1:220" s="53" customFormat="1" ht="14.25">
      <c r="A337" s="7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2"/>
      <c r="DX337" s="52"/>
      <c r="DY337" s="52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  <c r="EY337" s="52"/>
      <c r="EZ337" s="52"/>
      <c r="FA337" s="52"/>
      <c r="FB337" s="52"/>
      <c r="FC337" s="52"/>
      <c r="FD337" s="52"/>
      <c r="FE337" s="52"/>
      <c r="FF337" s="52"/>
      <c r="FG337" s="52"/>
      <c r="FH337" s="52"/>
      <c r="FI337" s="52"/>
      <c r="FJ337" s="52"/>
      <c r="FK337" s="52"/>
      <c r="FL337" s="52"/>
      <c r="FM337" s="52"/>
      <c r="FN337" s="52"/>
      <c r="FO337" s="52"/>
      <c r="FP337" s="52"/>
      <c r="FQ337" s="52"/>
      <c r="FR337" s="52"/>
      <c r="FS337" s="52"/>
      <c r="FT337" s="52"/>
      <c r="FU337" s="52"/>
      <c r="FV337" s="52"/>
      <c r="FW337" s="52"/>
      <c r="FX337" s="52"/>
      <c r="FY337" s="52"/>
      <c r="FZ337" s="52"/>
      <c r="GA337" s="52"/>
      <c r="GB337" s="52"/>
      <c r="GC337" s="52"/>
      <c r="GD337" s="52"/>
      <c r="GE337" s="52"/>
      <c r="GF337" s="52"/>
      <c r="GG337" s="52"/>
      <c r="GH337" s="52"/>
      <c r="GI337" s="52"/>
      <c r="GJ337" s="52"/>
      <c r="GK337" s="52"/>
      <c r="GL337" s="52"/>
      <c r="GM337" s="52"/>
      <c r="GN337" s="52"/>
      <c r="GO337" s="52"/>
      <c r="GP337" s="52"/>
      <c r="GQ337" s="52"/>
      <c r="GR337" s="52"/>
      <c r="GS337" s="52"/>
      <c r="GT337" s="52"/>
      <c r="GU337" s="52"/>
      <c r="GV337" s="52"/>
      <c r="GW337" s="52"/>
      <c r="GX337" s="52"/>
      <c r="GY337" s="52"/>
      <c r="GZ337" s="52"/>
      <c r="HA337" s="52"/>
      <c r="HB337" s="52"/>
      <c r="HC337" s="52"/>
      <c r="HD337" s="52"/>
      <c r="HE337" s="52"/>
      <c r="HF337" s="52"/>
      <c r="HG337" s="52"/>
      <c r="HH337" s="52"/>
      <c r="HI337" s="52"/>
      <c r="HJ337" s="52"/>
      <c r="HK337" s="52"/>
      <c r="HL337" s="52"/>
    </row>
    <row r="338" spans="1:220" s="53" customFormat="1" ht="14.25">
      <c r="A338" s="7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  <c r="CU338" s="52"/>
      <c r="CV338" s="52"/>
      <c r="CW338" s="52"/>
      <c r="CX338" s="52"/>
      <c r="CY338" s="52"/>
      <c r="CZ338" s="52"/>
      <c r="DA338" s="5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2"/>
      <c r="DX338" s="52"/>
      <c r="DY338" s="52"/>
      <c r="DZ338" s="52"/>
      <c r="EA338" s="52"/>
      <c r="EB338" s="52"/>
      <c r="EC338" s="52"/>
      <c r="ED338" s="52"/>
      <c r="EE338" s="52"/>
      <c r="EF338" s="52"/>
      <c r="EG338" s="52"/>
      <c r="EH338" s="52"/>
      <c r="EI338" s="52"/>
      <c r="EJ338" s="52"/>
      <c r="EK338" s="52"/>
      <c r="EL338" s="52"/>
      <c r="EM338" s="52"/>
      <c r="EN338" s="52"/>
      <c r="EO338" s="52"/>
      <c r="EP338" s="52"/>
      <c r="EQ338" s="52"/>
      <c r="ER338" s="52"/>
      <c r="ES338" s="52"/>
      <c r="ET338" s="52"/>
      <c r="EU338" s="52"/>
      <c r="EV338" s="52"/>
      <c r="EW338" s="52"/>
      <c r="EX338" s="52"/>
      <c r="EY338" s="52"/>
      <c r="EZ338" s="52"/>
      <c r="FA338" s="52"/>
      <c r="FB338" s="52"/>
      <c r="FC338" s="52"/>
      <c r="FD338" s="52"/>
      <c r="FE338" s="52"/>
      <c r="FF338" s="52"/>
      <c r="FG338" s="52"/>
      <c r="FH338" s="52"/>
      <c r="FI338" s="52"/>
      <c r="FJ338" s="52"/>
      <c r="FK338" s="52"/>
      <c r="FL338" s="52"/>
      <c r="FM338" s="52"/>
      <c r="FN338" s="52"/>
      <c r="FO338" s="52"/>
      <c r="FP338" s="52"/>
      <c r="FQ338" s="52"/>
      <c r="FR338" s="52"/>
      <c r="FS338" s="52"/>
      <c r="FT338" s="52"/>
      <c r="FU338" s="52"/>
      <c r="FV338" s="52"/>
      <c r="FW338" s="52"/>
      <c r="FX338" s="52"/>
      <c r="FY338" s="52"/>
      <c r="FZ338" s="52"/>
      <c r="GA338" s="52"/>
      <c r="GB338" s="52"/>
      <c r="GC338" s="52"/>
      <c r="GD338" s="52"/>
      <c r="GE338" s="52"/>
      <c r="GF338" s="52"/>
      <c r="GG338" s="52"/>
      <c r="GH338" s="52"/>
      <c r="GI338" s="52"/>
      <c r="GJ338" s="52"/>
      <c r="GK338" s="52"/>
      <c r="GL338" s="52"/>
      <c r="GM338" s="52"/>
      <c r="GN338" s="52"/>
      <c r="GO338" s="52"/>
      <c r="GP338" s="52"/>
      <c r="GQ338" s="52"/>
      <c r="GR338" s="52"/>
      <c r="GS338" s="52"/>
      <c r="GT338" s="52"/>
      <c r="GU338" s="52"/>
      <c r="GV338" s="52"/>
      <c r="GW338" s="52"/>
      <c r="GX338" s="52"/>
      <c r="GY338" s="52"/>
      <c r="GZ338" s="52"/>
      <c r="HA338" s="52"/>
      <c r="HB338" s="52"/>
      <c r="HC338" s="52"/>
      <c r="HD338" s="52"/>
      <c r="HE338" s="52"/>
      <c r="HF338" s="52"/>
      <c r="HG338" s="52"/>
      <c r="HH338" s="52"/>
      <c r="HI338" s="52"/>
      <c r="HJ338" s="52"/>
      <c r="HK338" s="52"/>
      <c r="HL338" s="52"/>
    </row>
    <row r="339" spans="1:220" s="53" customFormat="1" ht="14.25">
      <c r="A339" s="7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  <c r="EY339" s="52"/>
      <c r="EZ339" s="52"/>
      <c r="FA339" s="52"/>
      <c r="FB339" s="52"/>
      <c r="FC339" s="52"/>
      <c r="FD339" s="52"/>
      <c r="FE339" s="52"/>
      <c r="FF339" s="52"/>
      <c r="FG339" s="52"/>
      <c r="FH339" s="52"/>
      <c r="FI339" s="52"/>
      <c r="FJ339" s="52"/>
      <c r="FK339" s="52"/>
      <c r="FL339" s="52"/>
      <c r="FM339" s="52"/>
      <c r="FN339" s="52"/>
      <c r="FO339" s="52"/>
      <c r="FP339" s="52"/>
      <c r="FQ339" s="52"/>
      <c r="FR339" s="52"/>
      <c r="FS339" s="52"/>
      <c r="FT339" s="52"/>
      <c r="FU339" s="52"/>
      <c r="FV339" s="52"/>
      <c r="FW339" s="52"/>
      <c r="FX339" s="52"/>
      <c r="FY339" s="52"/>
      <c r="FZ339" s="52"/>
      <c r="GA339" s="52"/>
      <c r="GB339" s="52"/>
      <c r="GC339" s="52"/>
      <c r="GD339" s="52"/>
      <c r="GE339" s="52"/>
      <c r="GF339" s="52"/>
      <c r="GG339" s="52"/>
      <c r="GH339" s="52"/>
      <c r="GI339" s="52"/>
      <c r="GJ339" s="52"/>
      <c r="GK339" s="52"/>
      <c r="GL339" s="52"/>
      <c r="GM339" s="52"/>
      <c r="GN339" s="52"/>
      <c r="GO339" s="52"/>
      <c r="GP339" s="52"/>
      <c r="GQ339" s="52"/>
      <c r="GR339" s="52"/>
      <c r="GS339" s="52"/>
      <c r="GT339" s="52"/>
      <c r="GU339" s="52"/>
      <c r="GV339" s="52"/>
      <c r="GW339" s="52"/>
      <c r="GX339" s="52"/>
      <c r="GY339" s="52"/>
      <c r="GZ339" s="52"/>
      <c r="HA339" s="52"/>
      <c r="HB339" s="52"/>
      <c r="HC339" s="52"/>
      <c r="HD339" s="52"/>
      <c r="HE339" s="52"/>
      <c r="HF339" s="52"/>
      <c r="HG339" s="52"/>
      <c r="HH339" s="52"/>
      <c r="HI339" s="52"/>
      <c r="HJ339" s="52"/>
      <c r="HK339" s="52"/>
      <c r="HL339" s="52"/>
    </row>
    <row r="340" spans="1:220" s="53" customFormat="1" ht="14.25">
      <c r="A340" s="7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  <c r="CQ340" s="52"/>
      <c r="CR340" s="52"/>
      <c r="CS340" s="52"/>
      <c r="CT340" s="52"/>
      <c r="CU340" s="52"/>
      <c r="CV340" s="52"/>
      <c r="CW340" s="52"/>
      <c r="CX340" s="52"/>
      <c r="CY340" s="52"/>
      <c r="CZ340" s="52"/>
      <c r="DA340" s="52"/>
      <c r="DB340" s="52"/>
      <c r="DC340" s="52"/>
      <c r="DD340" s="52"/>
      <c r="DE340" s="52"/>
      <c r="DF340" s="52"/>
      <c r="DG340" s="52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  <c r="DW340" s="52"/>
      <c r="DX340" s="52"/>
      <c r="DY340" s="52"/>
      <c r="DZ340" s="52"/>
      <c r="EA340" s="52"/>
      <c r="EB340" s="52"/>
      <c r="EC340" s="52"/>
      <c r="ED340" s="52"/>
      <c r="EE340" s="52"/>
      <c r="EF340" s="52"/>
      <c r="EG340" s="52"/>
      <c r="EH340" s="52"/>
      <c r="EI340" s="52"/>
      <c r="EJ340" s="52"/>
      <c r="EK340" s="52"/>
      <c r="EL340" s="52"/>
      <c r="EM340" s="52"/>
      <c r="EN340" s="52"/>
      <c r="EO340" s="52"/>
      <c r="EP340" s="52"/>
      <c r="EQ340" s="52"/>
      <c r="ER340" s="52"/>
      <c r="ES340" s="52"/>
      <c r="ET340" s="52"/>
      <c r="EU340" s="52"/>
      <c r="EV340" s="52"/>
      <c r="EW340" s="52"/>
      <c r="EX340" s="52"/>
      <c r="EY340" s="52"/>
      <c r="EZ340" s="52"/>
      <c r="FA340" s="52"/>
      <c r="FB340" s="52"/>
      <c r="FC340" s="52"/>
      <c r="FD340" s="52"/>
      <c r="FE340" s="52"/>
      <c r="FF340" s="52"/>
      <c r="FG340" s="52"/>
      <c r="FH340" s="52"/>
      <c r="FI340" s="52"/>
      <c r="FJ340" s="52"/>
      <c r="FK340" s="52"/>
      <c r="FL340" s="52"/>
      <c r="FM340" s="52"/>
      <c r="FN340" s="52"/>
      <c r="FO340" s="52"/>
      <c r="FP340" s="52"/>
      <c r="FQ340" s="52"/>
      <c r="FR340" s="52"/>
      <c r="FS340" s="52"/>
      <c r="FT340" s="52"/>
      <c r="FU340" s="52"/>
      <c r="FV340" s="52"/>
      <c r="FW340" s="52"/>
      <c r="FX340" s="52"/>
      <c r="FY340" s="52"/>
      <c r="FZ340" s="52"/>
      <c r="GA340" s="52"/>
      <c r="GB340" s="52"/>
      <c r="GC340" s="52"/>
      <c r="GD340" s="52"/>
      <c r="GE340" s="52"/>
      <c r="GF340" s="52"/>
      <c r="GG340" s="52"/>
      <c r="GH340" s="52"/>
      <c r="GI340" s="52"/>
      <c r="GJ340" s="52"/>
      <c r="GK340" s="52"/>
      <c r="GL340" s="52"/>
      <c r="GM340" s="52"/>
      <c r="GN340" s="52"/>
      <c r="GO340" s="52"/>
      <c r="GP340" s="52"/>
      <c r="GQ340" s="52"/>
      <c r="GR340" s="52"/>
      <c r="GS340" s="52"/>
      <c r="GT340" s="52"/>
      <c r="GU340" s="52"/>
      <c r="GV340" s="52"/>
      <c r="GW340" s="52"/>
      <c r="GX340" s="52"/>
      <c r="GY340" s="52"/>
      <c r="GZ340" s="52"/>
      <c r="HA340" s="52"/>
      <c r="HB340" s="52"/>
      <c r="HC340" s="52"/>
      <c r="HD340" s="52"/>
      <c r="HE340" s="52"/>
      <c r="HF340" s="52"/>
      <c r="HG340" s="52"/>
      <c r="HH340" s="52"/>
      <c r="HI340" s="52"/>
      <c r="HJ340" s="52"/>
      <c r="HK340" s="52"/>
      <c r="HL340" s="52"/>
    </row>
    <row r="341" spans="1:220" s="53" customFormat="1" ht="14.25">
      <c r="A341" s="7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  <c r="GP341" s="52"/>
      <c r="GQ341" s="52"/>
      <c r="GR341" s="52"/>
      <c r="GS341" s="52"/>
      <c r="GT341" s="52"/>
      <c r="GU341" s="52"/>
      <c r="GV341" s="52"/>
      <c r="GW341" s="52"/>
      <c r="GX341" s="52"/>
      <c r="GY341" s="52"/>
      <c r="GZ341" s="52"/>
      <c r="HA341" s="52"/>
      <c r="HB341" s="52"/>
      <c r="HC341" s="52"/>
      <c r="HD341" s="52"/>
      <c r="HE341" s="52"/>
      <c r="HF341" s="52"/>
      <c r="HG341" s="52"/>
      <c r="HH341" s="52"/>
      <c r="HI341" s="52"/>
      <c r="HJ341" s="52"/>
      <c r="HK341" s="52"/>
      <c r="HL341" s="52"/>
    </row>
    <row r="342" spans="1:220" s="53" customFormat="1" ht="14.25">
      <c r="A342" s="7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  <c r="CU342" s="52"/>
      <c r="CV342" s="52"/>
      <c r="CW342" s="52"/>
      <c r="CX342" s="52"/>
      <c r="CY342" s="52"/>
      <c r="CZ342" s="52"/>
      <c r="DA342" s="5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  <c r="EY342" s="52"/>
      <c r="EZ342" s="52"/>
      <c r="FA342" s="52"/>
      <c r="FB342" s="52"/>
      <c r="FC342" s="52"/>
      <c r="FD342" s="52"/>
      <c r="FE342" s="52"/>
      <c r="FF342" s="52"/>
      <c r="FG342" s="52"/>
      <c r="FH342" s="52"/>
      <c r="FI342" s="52"/>
      <c r="FJ342" s="52"/>
      <c r="FK342" s="52"/>
      <c r="FL342" s="52"/>
      <c r="FM342" s="52"/>
      <c r="FN342" s="52"/>
      <c r="FO342" s="52"/>
      <c r="FP342" s="52"/>
      <c r="FQ342" s="52"/>
      <c r="FR342" s="52"/>
      <c r="FS342" s="52"/>
      <c r="FT342" s="52"/>
      <c r="FU342" s="52"/>
      <c r="FV342" s="52"/>
      <c r="FW342" s="52"/>
      <c r="FX342" s="52"/>
      <c r="FY342" s="52"/>
      <c r="FZ342" s="52"/>
      <c r="GA342" s="52"/>
      <c r="GB342" s="52"/>
      <c r="GC342" s="52"/>
      <c r="GD342" s="52"/>
      <c r="GE342" s="52"/>
      <c r="GF342" s="52"/>
      <c r="GG342" s="52"/>
      <c r="GH342" s="52"/>
      <c r="GI342" s="52"/>
      <c r="GJ342" s="52"/>
      <c r="GK342" s="52"/>
      <c r="GL342" s="52"/>
      <c r="GM342" s="52"/>
      <c r="GN342" s="52"/>
      <c r="GO342" s="52"/>
      <c r="GP342" s="52"/>
      <c r="GQ342" s="52"/>
      <c r="GR342" s="52"/>
      <c r="GS342" s="52"/>
      <c r="GT342" s="52"/>
      <c r="GU342" s="52"/>
      <c r="GV342" s="52"/>
      <c r="GW342" s="52"/>
      <c r="GX342" s="52"/>
      <c r="GY342" s="52"/>
      <c r="GZ342" s="52"/>
      <c r="HA342" s="52"/>
      <c r="HB342" s="52"/>
      <c r="HC342" s="52"/>
      <c r="HD342" s="52"/>
      <c r="HE342" s="52"/>
      <c r="HF342" s="52"/>
      <c r="HG342" s="52"/>
      <c r="HH342" s="52"/>
      <c r="HI342" s="52"/>
      <c r="HJ342" s="52"/>
      <c r="HK342" s="52"/>
      <c r="HL342" s="52"/>
    </row>
    <row r="343" spans="1:220" s="53" customFormat="1" ht="14.25">
      <c r="A343" s="7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  <c r="EY343" s="52"/>
      <c r="EZ343" s="52"/>
      <c r="FA343" s="52"/>
      <c r="FB343" s="52"/>
      <c r="FC343" s="52"/>
      <c r="FD343" s="52"/>
      <c r="FE343" s="52"/>
      <c r="FF343" s="52"/>
      <c r="FG343" s="52"/>
      <c r="FH343" s="52"/>
      <c r="FI343" s="52"/>
      <c r="FJ343" s="52"/>
      <c r="FK343" s="52"/>
      <c r="FL343" s="52"/>
      <c r="FM343" s="52"/>
      <c r="FN343" s="52"/>
      <c r="FO343" s="52"/>
      <c r="FP343" s="52"/>
      <c r="FQ343" s="52"/>
      <c r="FR343" s="52"/>
      <c r="FS343" s="52"/>
      <c r="FT343" s="52"/>
      <c r="FU343" s="52"/>
      <c r="FV343" s="52"/>
      <c r="FW343" s="52"/>
      <c r="FX343" s="52"/>
      <c r="FY343" s="52"/>
      <c r="FZ343" s="52"/>
      <c r="GA343" s="52"/>
      <c r="GB343" s="52"/>
      <c r="GC343" s="52"/>
      <c r="GD343" s="52"/>
      <c r="GE343" s="52"/>
      <c r="GF343" s="52"/>
      <c r="GG343" s="52"/>
      <c r="GH343" s="52"/>
      <c r="GI343" s="52"/>
      <c r="GJ343" s="52"/>
      <c r="GK343" s="52"/>
      <c r="GL343" s="52"/>
      <c r="GM343" s="52"/>
      <c r="GN343" s="52"/>
      <c r="GO343" s="52"/>
      <c r="GP343" s="52"/>
      <c r="GQ343" s="52"/>
      <c r="GR343" s="52"/>
      <c r="GS343" s="52"/>
      <c r="GT343" s="52"/>
      <c r="GU343" s="52"/>
      <c r="GV343" s="52"/>
      <c r="GW343" s="52"/>
      <c r="GX343" s="52"/>
      <c r="GY343" s="52"/>
      <c r="GZ343" s="52"/>
      <c r="HA343" s="52"/>
      <c r="HB343" s="52"/>
      <c r="HC343" s="52"/>
      <c r="HD343" s="52"/>
      <c r="HE343" s="52"/>
      <c r="HF343" s="52"/>
      <c r="HG343" s="52"/>
      <c r="HH343" s="52"/>
      <c r="HI343" s="52"/>
      <c r="HJ343" s="52"/>
      <c r="HK343" s="52"/>
      <c r="HL343" s="52"/>
    </row>
    <row r="344" spans="1:220" s="53" customFormat="1" ht="14.25">
      <c r="A344" s="7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  <c r="CU344" s="52"/>
      <c r="CV344" s="52"/>
      <c r="CW344" s="52"/>
      <c r="CX344" s="52"/>
      <c r="CY344" s="52"/>
      <c r="CZ344" s="52"/>
      <c r="DA344" s="5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  <c r="EB344" s="52"/>
      <c r="EC344" s="52"/>
      <c r="ED344" s="52"/>
      <c r="EE344" s="52"/>
      <c r="EF344" s="52"/>
      <c r="EG344" s="52"/>
      <c r="EH344" s="52"/>
      <c r="EI344" s="52"/>
      <c r="EJ344" s="52"/>
      <c r="EK344" s="52"/>
      <c r="EL344" s="52"/>
      <c r="EM344" s="52"/>
      <c r="EN344" s="52"/>
      <c r="EO344" s="52"/>
      <c r="EP344" s="52"/>
      <c r="EQ344" s="52"/>
      <c r="ER344" s="52"/>
      <c r="ES344" s="52"/>
      <c r="ET344" s="52"/>
      <c r="EU344" s="52"/>
      <c r="EV344" s="52"/>
      <c r="EW344" s="52"/>
      <c r="EX344" s="52"/>
      <c r="EY344" s="52"/>
      <c r="EZ344" s="52"/>
      <c r="FA344" s="52"/>
      <c r="FB344" s="52"/>
      <c r="FC344" s="52"/>
      <c r="FD344" s="52"/>
      <c r="FE344" s="52"/>
      <c r="FF344" s="52"/>
      <c r="FG344" s="52"/>
      <c r="FH344" s="52"/>
      <c r="FI344" s="52"/>
      <c r="FJ344" s="52"/>
      <c r="FK344" s="52"/>
      <c r="FL344" s="52"/>
      <c r="FM344" s="52"/>
      <c r="FN344" s="52"/>
      <c r="FO344" s="52"/>
      <c r="FP344" s="52"/>
      <c r="FQ344" s="52"/>
      <c r="FR344" s="52"/>
      <c r="FS344" s="52"/>
      <c r="FT344" s="52"/>
      <c r="FU344" s="52"/>
      <c r="FV344" s="52"/>
      <c r="FW344" s="52"/>
      <c r="FX344" s="52"/>
      <c r="FY344" s="52"/>
      <c r="FZ344" s="52"/>
      <c r="GA344" s="52"/>
      <c r="GB344" s="52"/>
      <c r="GC344" s="52"/>
      <c r="GD344" s="52"/>
      <c r="GE344" s="52"/>
      <c r="GF344" s="52"/>
      <c r="GG344" s="52"/>
      <c r="GH344" s="52"/>
      <c r="GI344" s="52"/>
      <c r="GJ344" s="52"/>
      <c r="GK344" s="52"/>
      <c r="GL344" s="52"/>
      <c r="GM344" s="52"/>
      <c r="GN344" s="52"/>
      <c r="GO344" s="52"/>
      <c r="GP344" s="52"/>
      <c r="GQ344" s="52"/>
      <c r="GR344" s="52"/>
      <c r="GS344" s="52"/>
      <c r="GT344" s="52"/>
      <c r="GU344" s="52"/>
      <c r="GV344" s="52"/>
      <c r="GW344" s="52"/>
      <c r="GX344" s="52"/>
      <c r="GY344" s="52"/>
      <c r="GZ344" s="52"/>
      <c r="HA344" s="52"/>
      <c r="HB344" s="52"/>
      <c r="HC344" s="52"/>
      <c r="HD344" s="52"/>
      <c r="HE344" s="52"/>
      <c r="HF344" s="52"/>
      <c r="HG344" s="52"/>
      <c r="HH344" s="52"/>
      <c r="HI344" s="52"/>
      <c r="HJ344" s="52"/>
      <c r="HK344" s="52"/>
      <c r="HL344" s="52"/>
    </row>
    <row r="345" spans="1:220" s="53" customFormat="1" ht="14.25">
      <c r="A345" s="7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2"/>
      <c r="DX345" s="52"/>
      <c r="DY345" s="52"/>
      <c r="DZ345" s="52"/>
      <c r="EA345" s="52"/>
      <c r="EB345" s="52"/>
      <c r="EC345" s="52"/>
      <c r="ED345" s="52"/>
      <c r="EE345" s="52"/>
      <c r="EF345" s="52"/>
      <c r="EG345" s="52"/>
      <c r="EH345" s="52"/>
      <c r="EI345" s="52"/>
      <c r="EJ345" s="52"/>
      <c r="EK345" s="52"/>
      <c r="EL345" s="52"/>
      <c r="EM345" s="52"/>
      <c r="EN345" s="52"/>
      <c r="EO345" s="52"/>
      <c r="EP345" s="52"/>
      <c r="EQ345" s="52"/>
      <c r="ER345" s="52"/>
      <c r="ES345" s="52"/>
      <c r="ET345" s="52"/>
      <c r="EU345" s="52"/>
      <c r="EV345" s="52"/>
      <c r="EW345" s="52"/>
      <c r="EX345" s="52"/>
      <c r="EY345" s="52"/>
      <c r="EZ345" s="52"/>
      <c r="FA345" s="52"/>
      <c r="FB345" s="52"/>
      <c r="FC345" s="52"/>
      <c r="FD345" s="52"/>
      <c r="FE345" s="52"/>
      <c r="FF345" s="52"/>
      <c r="FG345" s="52"/>
      <c r="FH345" s="52"/>
      <c r="FI345" s="52"/>
      <c r="FJ345" s="52"/>
      <c r="FK345" s="52"/>
      <c r="FL345" s="52"/>
      <c r="FM345" s="52"/>
      <c r="FN345" s="52"/>
      <c r="FO345" s="52"/>
      <c r="FP345" s="52"/>
      <c r="FQ345" s="52"/>
      <c r="FR345" s="52"/>
      <c r="FS345" s="52"/>
      <c r="FT345" s="52"/>
      <c r="FU345" s="52"/>
      <c r="FV345" s="52"/>
      <c r="FW345" s="52"/>
      <c r="FX345" s="52"/>
      <c r="FY345" s="52"/>
      <c r="FZ345" s="52"/>
      <c r="GA345" s="52"/>
      <c r="GB345" s="52"/>
      <c r="GC345" s="52"/>
      <c r="GD345" s="52"/>
      <c r="GE345" s="52"/>
      <c r="GF345" s="52"/>
      <c r="GG345" s="52"/>
      <c r="GH345" s="52"/>
      <c r="GI345" s="52"/>
      <c r="GJ345" s="52"/>
      <c r="GK345" s="52"/>
      <c r="GL345" s="52"/>
      <c r="GM345" s="52"/>
      <c r="GN345" s="52"/>
      <c r="GO345" s="52"/>
      <c r="GP345" s="52"/>
      <c r="GQ345" s="52"/>
      <c r="GR345" s="52"/>
      <c r="GS345" s="52"/>
      <c r="GT345" s="52"/>
      <c r="GU345" s="52"/>
      <c r="GV345" s="52"/>
      <c r="GW345" s="52"/>
      <c r="GX345" s="52"/>
      <c r="GY345" s="52"/>
      <c r="GZ345" s="52"/>
      <c r="HA345" s="52"/>
      <c r="HB345" s="52"/>
      <c r="HC345" s="52"/>
      <c r="HD345" s="52"/>
      <c r="HE345" s="52"/>
      <c r="HF345" s="52"/>
      <c r="HG345" s="52"/>
      <c r="HH345" s="52"/>
      <c r="HI345" s="52"/>
      <c r="HJ345" s="52"/>
      <c r="HK345" s="52"/>
      <c r="HL345" s="52"/>
    </row>
    <row r="346" spans="1:220" s="53" customFormat="1" ht="14.25">
      <c r="A346" s="7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  <c r="CU346" s="52"/>
      <c r="CV346" s="52"/>
      <c r="CW346" s="52"/>
      <c r="CX346" s="52"/>
      <c r="CY346" s="52"/>
      <c r="CZ346" s="52"/>
      <c r="DA346" s="5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2"/>
      <c r="DX346" s="52"/>
      <c r="DY346" s="52"/>
      <c r="DZ346" s="52"/>
      <c r="EA346" s="52"/>
      <c r="EB346" s="52"/>
      <c r="EC346" s="52"/>
      <c r="ED346" s="52"/>
      <c r="EE346" s="52"/>
      <c r="EF346" s="52"/>
      <c r="EG346" s="52"/>
      <c r="EH346" s="52"/>
      <c r="EI346" s="52"/>
      <c r="EJ346" s="52"/>
      <c r="EK346" s="52"/>
      <c r="EL346" s="52"/>
      <c r="EM346" s="52"/>
      <c r="EN346" s="52"/>
      <c r="EO346" s="52"/>
      <c r="EP346" s="52"/>
      <c r="EQ346" s="52"/>
      <c r="ER346" s="52"/>
      <c r="ES346" s="52"/>
      <c r="ET346" s="52"/>
      <c r="EU346" s="52"/>
      <c r="EV346" s="52"/>
      <c r="EW346" s="52"/>
      <c r="EX346" s="52"/>
      <c r="EY346" s="52"/>
      <c r="EZ346" s="52"/>
      <c r="FA346" s="52"/>
      <c r="FB346" s="52"/>
      <c r="FC346" s="52"/>
      <c r="FD346" s="52"/>
      <c r="FE346" s="52"/>
      <c r="FF346" s="52"/>
      <c r="FG346" s="52"/>
      <c r="FH346" s="52"/>
      <c r="FI346" s="52"/>
      <c r="FJ346" s="52"/>
      <c r="FK346" s="52"/>
      <c r="FL346" s="52"/>
      <c r="FM346" s="52"/>
      <c r="FN346" s="52"/>
      <c r="FO346" s="52"/>
      <c r="FP346" s="52"/>
      <c r="FQ346" s="52"/>
      <c r="FR346" s="52"/>
      <c r="FS346" s="52"/>
      <c r="FT346" s="52"/>
      <c r="FU346" s="52"/>
      <c r="FV346" s="52"/>
      <c r="FW346" s="52"/>
      <c r="FX346" s="52"/>
      <c r="FY346" s="52"/>
      <c r="FZ346" s="52"/>
      <c r="GA346" s="52"/>
      <c r="GB346" s="52"/>
      <c r="GC346" s="52"/>
      <c r="GD346" s="52"/>
      <c r="GE346" s="52"/>
      <c r="GF346" s="52"/>
      <c r="GG346" s="52"/>
      <c r="GH346" s="52"/>
      <c r="GI346" s="52"/>
      <c r="GJ346" s="52"/>
      <c r="GK346" s="52"/>
      <c r="GL346" s="52"/>
      <c r="GM346" s="52"/>
      <c r="GN346" s="52"/>
      <c r="GO346" s="52"/>
      <c r="GP346" s="52"/>
      <c r="GQ346" s="52"/>
      <c r="GR346" s="52"/>
      <c r="GS346" s="52"/>
      <c r="GT346" s="52"/>
      <c r="GU346" s="52"/>
      <c r="GV346" s="52"/>
      <c r="GW346" s="52"/>
      <c r="GX346" s="52"/>
      <c r="GY346" s="52"/>
      <c r="GZ346" s="52"/>
      <c r="HA346" s="52"/>
      <c r="HB346" s="52"/>
      <c r="HC346" s="52"/>
      <c r="HD346" s="52"/>
      <c r="HE346" s="52"/>
      <c r="HF346" s="52"/>
      <c r="HG346" s="52"/>
      <c r="HH346" s="52"/>
      <c r="HI346" s="52"/>
      <c r="HJ346" s="52"/>
      <c r="HK346" s="52"/>
      <c r="HL346" s="52"/>
    </row>
    <row r="347" spans="1:220" s="53" customFormat="1" ht="14.25">
      <c r="A347" s="7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  <c r="CQ347" s="52"/>
      <c r="CR347" s="52"/>
      <c r="CS347" s="52"/>
      <c r="CT347" s="52"/>
      <c r="CU347" s="52"/>
      <c r="CV347" s="52"/>
      <c r="CW347" s="52"/>
      <c r="CX347" s="52"/>
      <c r="CY347" s="52"/>
      <c r="CZ347" s="52"/>
      <c r="DA347" s="52"/>
      <c r="DB347" s="52"/>
      <c r="DC347" s="52"/>
      <c r="DD347" s="52"/>
      <c r="DE347" s="52"/>
      <c r="DF347" s="52"/>
      <c r="DG347" s="52"/>
      <c r="DH347" s="52"/>
      <c r="DI347" s="52"/>
      <c r="DJ347" s="52"/>
      <c r="DK347" s="52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  <c r="DW347" s="52"/>
      <c r="DX347" s="52"/>
      <c r="DY347" s="52"/>
      <c r="DZ347" s="52"/>
      <c r="EA347" s="52"/>
      <c r="EB347" s="52"/>
      <c r="EC347" s="52"/>
      <c r="ED347" s="52"/>
      <c r="EE347" s="52"/>
      <c r="EF347" s="52"/>
      <c r="EG347" s="52"/>
      <c r="EH347" s="52"/>
      <c r="EI347" s="52"/>
      <c r="EJ347" s="52"/>
      <c r="EK347" s="52"/>
      <c r="EL347" s="52"/>
      <c r="EM347" s="52"/>
      <c r="EN347" s="52"/>
      <c r="EO347" s="52"/>
      <c r="EP347" s="52"/>
      <c r="EQ347" s="52"/>
      <c r="ER347" s="52"/>
      <c r="ES347" s="52"/>
      <c r="ET347" s="52"/>
      <c r="EU347" s="52"/>
      <c r="EV347" s="52"/>
      <c r="EW347" s="52"/>
      <c r="EX347" s="52"/>
      <c r="EY347" s="52"/>
      <c r="EZ347" s="52"/>
      <c r="FA347" s="52"/>
      <c r="FB347" s="52"/>
      <c r="FC347" s="52"/>
      <c r="FD347" s="52"/>
      <c r="FE347" s="52"/>
      <c r="FF347" s="52"/>
      <c r="FG347" s="52"/>
      <c r="FH347" s="52"/>
      <c r="FI347" s="52"/>
      <c r="FJ347" s="52"/>
      <c r="FK347" s="52"/>
      <c r="FL347" s="52"/>
      <c r="FM347" s="52"/>
      <c r="FN347" s="52"/>
      <c r="FO347" s="52"/>
      <c r="FP347" s="52"/>
      <c r="FQ347" s="52"/>
      <c r="FR347" s="52"/>
      <c r="FS347" s="52"/>
      <c r="FT347" s="52"/>
      <c r="FU347" s="52"/>
      <c r="FV347" s="52"/>
      <c r="FW347" s="52"/>
      <c r="FX347" s="52"/>
      <c r="FY347" s="52"/>
      <c r="FZ347" s="52"/>
      <c r="GA347" s="52"/>
      <c r="GB347" s="52"/>
      <c r="GC347" s="52"/>
      <c r="GD347" s="52"/>
      <c r="GE347" s="52"/>
      <c r="GF347" s="52"/>
      <c r="GG347" s="52"/>
      <c r="GH347" s="52"/>
      <c r="GI347" s="52"/>
      <c r="GJ347" s="52"/>
      <c r="GK347" s="52"/>
      <c r="GL347" s="52"/>
      <c r="GM347" s="52"/>
      <c r="GN347" s="52"/>
      <c r="GO347" s="52"/>
      <c r="GP347" s="52"/>
      <c r="GQ347" s="52"/>
      <c r="GR347" s="52"/>
      <c r="GS347" s="52"/>
      <c r="GT347" s="52"/>
      <c r="GU347" s="52"/>
      <c r="GV347" s="52"/>
      <c r="GW347" s="52"/>
      <c r="GX347" s="52"/>
      <c r="GY347" s="52"/>
      <c r="GZ347" s="52"/>
      <c r="HA347" s="52"/>
      <c r="HB347" s="52"/>
      <c r="HC347" s="52"/>
      <c r="HD347" s="52"/>
      <c r="HE347" s="52"/>
      <c r="HF347" s="52"/>
      <c r="HG347" s="52"/>
      <c r="HH347" s="52"/>
      <c r="HI347" s="52"/>
      <c r="HJ347" s="52"/>
      <c r="HK347" s="52"/>
      <c r="HL347" s="52"/>
    </row>
    <row r="348" spans="1:220" s="53" customFormat="1" ht="14.25">
      <c r="A348" s="7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  <c r="EY348" s="52"/>
      <c r="EZ348" s="52"/>
      <c r="FA348" s="52"/>
      <c r="FB348" s="52"/>
      <c r="FC348" s="52"/>
      <c r="FD348" s="52"/>
      <c r="FE348" s="52"/>
      <c r="FF348" s="52"/>
      <c r="FG348" s="52"/>
      <c r="FH348" s="52"/>
      <c r="FI348" s="52"/>
      <c r="FJ348" s="52"/>
      <c r="FK348" s="52"/>
      <c r="FL348" s="52"/>
      <c r="FM348" s="52"/>
      <c r="FN348" s="52"/>
      <c r="FO348" s="52"/>
      <c r="FP348" s="52"/>
      <c r="FQ348" s="52"/>
      <c r="FR348" s="52"/>
      <c r="FS348" s="52"/>
      <c r="FT348" s="52"/>
      <c r="FU348" s="52"/>
      <c r="FV348" s="52"/>
      <c r="FW348" s="52"/>
      <c r="FX348" s="52"/>
      <c r="FY348" s="52"/>
      <c r="FZ348" s="52"/>
      <c r="GA348" s="52"/>
      <c r="GB348" s="52"/>
      <c r="GC348" s="52"/>
      <c r="GD348" s="52"/>
      <c r="GE348" s="52"/>
      <c r="GF348" s="52"/>
      <c r="GG348" s="52"/>
      <c r="GH348" s="52"/>
      <c r="GI348" s="52"/>
      <c r="GJ348" s="52"/>
      <c r="GK348" s="52"/>
      <c r="GL348" s="52"/>
      <c r="GM348" s="52"/>
      <c r="GN348" s="52"/>
      <c r="GO348" s="52"/>
      <c r="GP348" s="52"/>
      <c r="GQ348" s="52"/>
      <c r="GR348" s="52"/>
      <c r="GS348" s="52"/>
      <c r="GT348" s="52"/>
      <c r="GU348" s="52"/>
      <c r="GV348" s="52"/>
      <c r="GW348" s="52"/>
      <c r="GX348" s="52"/>
      <c r="GY348" s="52"/>
      <c r="GZ348" s="52"/>
      <c r="HA348" s="52"/>
      <c r="HB348" s="52"/>
      <c r="HC348" s="52"/>
      <c r="HD348" s="52"/>
      <c r="HE348" s="52"/>
      <c r="HF348" s="52"/>
      <c r="HG348" s="52"/>
      <c r="HH348" s="52"/>
      <c r="HI348" s="52"/>
      <c r="HJ348" s="52"/>
      <c r="HK348" s="52"/>
      <c r="HL348" s="52"/>
    </row>
    <row r="349" spans="1:220" s="53" customFormat="1" ht="14.25">
      <c r="A349" s="7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  <c r="CU349" s="52"/>
      <c r="CV349" s="52"/>
      <c r="CW349" s="52"/>
      <c r="CX349" s="52"/>
      <c r="CY349" s="52"/>
      <c r="CZ349" s="52"/>
      <c r="DA349" s="5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2"/>
      <c r="DX349" s="52"/>
      <c r="DY349" s="52"/>
      <c r="DZ349" s="52"/>
      <c r="EA349" s="52"/>
      <c r="EB349" s="52"/>
      <c r="EC349" s="52"/>
      <c r="ED349" s="52"/>
      <c r="EE349" s="52"/>
      <c r="EF349" s="52"/>
      <c r="EG349" s="52"/>
      <c r="EH349" s="52"/>
      <c r="EI349" s="52"/>
      <c r="EJ349" s="52"/>
      <c r="EK349" s="52"/>
      <c r="EL349" s="52"/>
      <c r="EM349" s="52"/>
      <c r="EN349" s="52"/>
      <c r="EO349" s="52"/>
      <c r="EP349" s="52"/>
      <c r="EQ349" s="52"/>
      <c r="ER349" s="52"/>
      <c r="ES349" s="52"/>
      <c r="ET349" s="52"/>
      <c r="EU349" s="52"/>
      <c r="EV349" s="52"/>
      <c r="EW349" s="52"/>
      <c r="EX349" s="52"/>
      <c r="EY349" s="52"/>
      <c r="EZ349" s="52"/>
      <c r="FA349" s="52"/>
      <c r="FB349" s="52"/>
      <c r="FC349" s="52"/>
      <c r="FD349" s="52"/>
      <c r="FE349" s="52"/>
      <c r="FF349" s="52"/>
      <c r="FG349" s="52"/>
      <c r="FH349" s="52"/>
      <c r="FI349" s="52"/>
      <c r="FJ349" s="52"/>
      <c r="FK349" s="52"/>
      <c r="FL349" s="52"/>
      <c r="FM349" s="52"/>
      <c r="FN349" s="52"/>
      <c r="FO349" s="52"/>
      <c r="FP349" s="52"/>
      <c r="FQ349" s="52"/>
      <c r="FR349" s="52"/>
      <c r="FS349" s="52"/>
      <c r="FT349" s="52"/>
      <c r="FU349" s="52"/>
      <c r="FV349" s="52"/>
      <c r="FW349" s="52"/>
      <c r="FX349" s="52"/>
      <c r="FY349" s="52"/>
      <c r="FZ349" s="52"/>
      <c r="GA349" s="52"/>
      <c r="GB349" s="52"/>
      <c r="GC349" s="52"/>
      <c r="GD349" s="52"/>
      <c r="GE349" s="52"/>
      <c r="GF349" s="52"/>
      <c r="GG349" s="52"/>
      <c r="GH349" s="52"/>
      <c r="GI349" s="52"/>
      <c r="GJ349" s="52"/>
      <c r="GK349" s="52"/>
      <c r="GL349" s="52"/>
      <c r="GM349" s="52"/>
      <c r="GN349" s="52"/>
      <c r="GO349" s="52"/>
      <c r="GP349" s="52"/>
      <c r="GQ349" s="52"/>
      <c r="GR349" s="52"/>
      <c r="GS349" s="52"/>
      <c r="GT349" s="52"/>
      <c r="GU349" s="52"/>
      <c r="GV349" s="52"/>
      <c r="GW349" s="52"/>
      <c r="GX349" s="52"/>
      <c r="GY349" s="52"/>
      <c r="GZ349" s="52"/>
      <c r="HA349" s="52"/>
      <c r="HB349" s="52"/>
      <c r="HC349" s="52"/>
      <c r="HD349" s="52"/>
      <c r="HE349" s="52"/>
      <c r="HF349" s="52"/>
      <c r="HG349" s="52"/>
      <c r="HH349" s="52"/>
      <c r="HI349" s="52"/>
      <c r="HJ349" s="52"/>
      <c r="HK349" s="52"/>
      <c r="HL349" s="52"/>
    </row>
    <row r="350" spans="1:220" s="53" customFormat="1" ht="14.25">
      <c r="A350" s="7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2"/>
      <c r="DX350" s="52"/>
      <c r="DY350" s="52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  <c r="EY350" s="52"/>
      <c r="EZ350" s="52"/>
      <c r="FA350" s="52"/>
      <c r="FB350" s="52"/>
      <c r="FC350" s="52"/>
      <c r="FD350" s="52"/>
      <c r="FE350" s="52"/>
      <c r="FF350" s="52"/>
      <c r="FG350" s="52"/>
      <c r="FH350" s="52"/>
      <c r="FI350" s="52"/>
      <c r="FJ350" s="52"/>
      <c r="FK350" s="52"/>
      <c r="FL350" s="52"/>
      <c r="FM350" s="52"/>
      <c r="FN350" s="52"/>
      <c r="FO350" s="52"/>
      <c r="FP350" s="52"/>
      <c r="FQ350" s="52"/>
      <c r="FR350" s="52"/>
      <c r="FS350" s="52"/>
      <c r="FT350" s="52"/>
      <c r="FU350" s="52"/>
      <c r="FV350" s="52"/>
      <c r="FW350" s="52"/>
      <c r="FX350" s="52"/>
      <c r="FY350" s="52"/>
      <c r="FZ350" s="52"/>
      <c r="GA350" s="52"/>
      <c r="GB350" s="52"/>
      <c r="GC350" s="52"/>
      <c r="GD350" s="52"/>
      <c r="GE350" s="52"/>
      <c r="GF350" s="52"/>
      <c r="GG350" s="52"/>
      <c r="GH350" s="52"/>
      <c r="GI350" s="52"/>
      <c r="GJ350" s="52"/>
      <c r="GK350" s="52"/>
      <c r="GL350" s="52"/>
      <c r="GM350" s="52"/>
      <c r="GN350" s="52"/>
      <c r="GO350" s="52"/>
      <c r="GP350" s="52"/>
      <c r="GQ350" s="52"/>
      <c r="GR350" s="52"/>
      <c r="GS350" s="52"/>
      <c r="GT350" s="52"/>
      <c r="GU350" s="52"/>
      <c r="GV350" s="52"/>
      <c r="GW350" s="52"/>
      <c r="GX350" s="52"/>
      <c r="GY350" s="52"/>
      <c r="GZ350" s="52"/>
      <c r="HA350" s="52"/>
      <c r="HB350" s="52"/>
      <c r="HC350" s="52"/>
      <c r="HD350" s="52"/>
      <c r="HE350" s="52"/>
      <c r="HF350" s="52"/>
      <c r="HG350" s="52"/>
      <c r="HH350" s="52"/>
      <c r="HI350" s="52"/>
      <c r="HJ350" s="52"/>
      <c r="HK350" s="52"/>
      <c r="HL350" s="52"/>
    </row>
    <row r="351" spans="1:220" s="53" customFormat="1" ht="14.25">
      <c r="A351" s="7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2"/>
      <c r="DX351" s="52"/>
      <c r="DY351" s="52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  <c r="EY351" s="52"/>
      <c r="EZ351" s="52"/>
      <c r="FA351" s="52"/>
      <c r="FB351" s="52"/>
      <c r="FC351" s="52"/>
      <c r="FD351" s="52"/>
      <c r="FE351" s="52"/>
      <c r="FF351" s="52"/>
      <c r="FG351" s="52"/>
      <c r="FH351" s="52"/>
      <c r="FI351" s="52"/>
      <c r="FJ351" s="52"/>
      <c r="FK351" s="52"/>
      <c r="FL351" s="52"/>
      <c r="FM351" s="52"/>
      <c r="FN351" s="52"/>
      <c r="FO351" s="52"/>
      <c r="FP351" s="52"/>
      <c r="FQ351" s="52"/>
      <c r="FR351" s="52"/>
      <c r="FS351" s="52"/>
      <c r="FT351" s="52"/>
      <c r="FU351" s="52"/>
      <c r="FV351" s="52"/>
      <c r="FW351" s="52"/>
      <c r="FX351" s="52"/>
      <c r="FY351" s="52"/>
      <c r="FZ351" s="52"/>
      <c r="GA351" s="52"/>
      <c r="GB351" s="52"/>
      <c r="GC351" s="52"/>
      <c r="GD351" s="52"/>
      <c r="GE351" s="52"/>
      <c r="GF351" s="52"/>
      <c r="GG351" s="52"/>
      <c r="GH351" s="52"/>
      <c r="GI351" s="52"/>
      <c r="GJ351" s="52"/>
      <c r="GK351" s="52"/>
      <c r="GL351" s="52"/>
      <c r="GM351" s="52"/>
      <c r="GN351" s="52"/>
      <c r="GO351" s="52"/>
      <c r="GP351" s="52"/>
      <c r="GQ351" s="52"/>
      <c r="GR351" s="52"/>
      <c r="GS351" s="52"/>
      <c r="GT351" s="52"/>
      <c r="GU351" s="52"/>
      <c r="GV351" s="52"/>
      <c r="GW351" s="52"/>
      <c r="GX351" s="52"/>
      <c r="GY351" s="52"/>
      <c r="GZ351" s="52"/>
      <c r="HA351" s="52"/>
      <c r="HB351" s="52"/>
      <c r="HC351" s="52"/>
      <c r="HD351" s="52"/>
      <c r="HE351" s="52"/>
      <c r="HF351" s="52"/>
      <c r="HG351" s="52"/>
      <c r="HH351" s="52"/>
      <c r="HI351" s="52"/>
      <c r="HJ351" s="52"/>
      <c r="HK351" s="52"/>
      <c r="HL351" s="52"/>
    </row>
    <row r="352" spans="1:220" s="53" customFormat="1" ht="14.25">
      <c r="A352" s="7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2"/>
      <c r="DX352" s="52"/>
      <c r="DY352" s="52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  <c r="EY352" s="52"/>
      <c r="EZ352" s="52"/>
      <c r="FA352" s="52"/>
      <c r="FB352" s="52"/>
      <c r="FC352" s="52"/>
      <c r="FD352" s="52"/>
      <c r="FE352" s="52"/>
      <c r="FF352" s="52"/>
      <c r="FG352" s="52"/>
      <c r="FH352" s="52"/>
      <c r="FI352" s="52"/>
      <c r="FJ352" s="52"/>
      <c r="FK352" s="52"/>
      <c r="FL352" s="52"/>
      <c r="FM352" s="52"/>
      <c r="FN352" s="52"/>
      <c r="FO352" s="52"/>
      <c r="FP352" s="52"/>
      <c r="FQ352" s="52"/>
      <c r="FR352" s="52"/>
      <c r="FS352" s="52"/>
      <c r="FT352" s="52"/>
      <c r="FU352" s="52"/>
      <c r="FV352" s="52"/>
      <c r="FW352" s="52"/>
      <c r="FX352" s="52"/>
      <c r="FY352" s="52"/>
      <c r="FZ352" s="52"/>
      <c r="GA352" s="52"/>
      <c r="GB352" s="52"/>
      <c r="GC352" s="52"/>
      <c r="GD352" s="52"/>
      <c r="GE352" s="52"/>
      <c r="GF352" s="52"/>
      <c r="GG352" s="52"/>
      <c r="GH352" s="52"/>
      <c r="GI352" s="52"/>
      <c r="GJ352" s="52"/>
      <c r="GK352" s="52"/>
      <c r="GL352" s="52"/>
      <c r="GM352" s="52"/>
      <c r="GN352" s="52"/>
      <c r="GO352" s="52"/>
      <c r="GP352" s="52"/>
      <c r="GQ352" s="52"/>
      <c r="GR352" s="52"/>
      <c r="GS352" s="52"/>
      <c r="GT352" s="52"/>
      <c r="GU352" s="52"/>
      <c r="GV352" s="52"/>
      <c r="GW352" s="52"/>
      <c r="GX352" s="52"/>
      <c r="GY352" s="52"/>
      <c r="GZ352" s="52"/>
      <c r="HA352" s="52"/>
      <c r="HB352" s="52"/>
      <c r="HC352" s="52"/>
      <c r="HD352" s="52"/>
      <c r="HE352" s="52"/>
      <c r="HF352" s="52"/>
      <c r="HG352" s="52"/>
      <c r="HH352" s="52"/>
      <c r="HI352" s="52"/>
      <c r="HJ352" s="52"/>
      <c r="HK352" s="52"/>
      <c r="HL352" s="52"/>
    </row>
    <row r="353" spans="1:220" s="53" customFormat="1" ht="14.25">
      <c r="A353" s="7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  <c r="CU353" s="52"/>
      <c r="CV353" s="52"/>
      <c r="CW353" s="52"/>
      <c r="CX353" s="52"/>
      <c r="CY353" s="52"/>
      <c r="CZ353" s="52"/>
      <c r="DA353" s="5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2"/>
      <c r="DX353" s="52"/>
      <c r="DY353" s="52"/>
      <c r="DZ353" s="52"/>
      <c r="EA353" s="52"/>
      <c r="EB353" s="52"/>
      <c r="EC353" s="52"/>
      <c r="ED353" s="52"/>
      <c r="EE353" s="52"/>
      <c r="EF353" s="52"/>
      <c r="EG353" s="52"/>
      <c r="EH353" s="52"/>
      <c r="EI353" s="52"/>
      <c r="EJ353" s="52"/>
      <c r="EK353" s="52"/>
      <c r="EL353" s="52"/>
      <c r="EM353" s="52"/>
      <c r="EN353" s="52"/>
      <c r="EO353" s="52"/>
      <c r="EP353" s="52"/>
      <c r="EQ353" s="52"/>
      <c r="ER353" s="52"/>
      <c r="ES353" s="52"/>
      <c r="ET353" s="52"/>
      <c r="EU353" s="52"/>
      <c r="EV353" s="52"/>
      <c r="EW353" s="52"/>
      <c r="EX353" s="52"/>
      <c r="EY353" s="52"/>
      <c r="EZ353" s="52"/>
      <c r="FA353" s="52"/>
      <c r="FB353" s="52"/>
      <c r="FC353" s="52"/>
      <c r="FD353" s="52"/>
      <c r="FE353" s="52"/>
      <c r="FF353" s="52"/>
      <c r="FG353" s="52"/>
      <c r="FH353" s="52"/>
      <c r="FI353" s="52"/>
      <c r="FJ353" s="52"/>
      <c r="FK353" s="52"/>
      <c r="FL353" s="52"/>
      <c r="FM353" s="52"/>
      <c r="FN353" s="52"/>
      <c r="FO353" s="52"/>
      <c r="FP353" s="52"/>
      <c r="FQ353" s="52"/>
      <c r="FR353" s="52"/>
      <c r="FS353" s="52"/>
      <c r="FT353" s="52"/>
      <c r="FU353" s="52"/>
      <c r="FV353" s="52"/>
      <c r="FW353" s="52"/>
      <c r="FX353" s="52"/>
      <c r="FY353" s="52"/>
      <c r="FZ353" s="52"/>
      <c r="GA353" s="52"/>
      <c r="GB353" s="52"/>
      <c r="GC353" s="52"/>
      <c r="GD353" s="52"/>
      <c r="GE353" s="52"/>
      <c r="GF353" s="52"/>
      <c r="GG353" s="52"/>
      <c r="GH353" s="52"/>
      <c r="GI353" s="52"/>
      <c r="GJ353" s="52"/>
      <c r="GK353" s="52"/>
      <c r="GL353" s="52"/>
      <c r="GM353" s="52"/>
      <c r="GN353" s="52"/>
      <c r="GO353" s="52"/>
      <c r="GP353" s="52"/>
      <c r="GQ353" s="52"/>
      <c r="GR353" s="52"/>
      <c r="GS353" s="52"/>
      <c r="GT353" s="52"/>
      <c r="GU353" s="52"/>
      <c r="GV353" s="52"/>
      <c r="GW353" s="52"/>
      <c r="GX353" s="52"/>
      <c r="GY353" s="52"/>
      <c r="GZ353" s="52"/>
      <c r="HA353" s="52"/>
      <c r="HB353" s="52"/>
      <c r="HC353" s="52"/>
      <c r="HD353" s="52"/>
      <c r="HE353" s="52"/>
      <c r="HF353" s="52"/>
      <c r="HG353" s="52"/>
      <c r="HH353" s="52"/>
      <c r="HI353" s="52"/>
      <c r="HJ353" s="52"/>
      <c r="HK353" s="52"/>
      <c r="HL353" s="52"/>
    </row>
    <row r="354" spans="1:220" s="53" customFormat="1" ht="14.25">
      <c r="A354" s="7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2"/>
      <c r="DX354" s="52"/>
      <c r="DY354" s="52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  <c r="EY354" s="52"/>
      <c r="EZ354" s="52"/>
      <c r="FA354" s="52"/>
      <c r="FB354" s="52"/>
      <c r="FC354" s="52"/>
      <c r="FD354" s="52"/>
      <c r="FE354" s="52"/>
      <c r="FF354" s="52"/>
      <c r="FG354" s="52"/>
      <c r="FH354" s="52"/>
      <c r="FI354" s="52"/>
      <c r="FJ354" s="52"/>
      <c r="FK354" s="52"/>
      <c r="FL354" s="52"/>
      <c r="FM354" s="52"/>
      <c r="FN354" s="52"/>
      <c r="FO354" s="52"/>
      <c r="FP354" s="52"/>
      <c r="FQ354" s="52"/>
      <c r="FR354" s="52"/>
      <c r="FS354" s="52"/>
      <c r="FT354" s="52"/>
      <c r="FU354" s="52"/>
      <c r="FV354" s="52"/>
      <c r="FW354" s="52"/>
      <c r="FX354" s="52"/>
      <c r="FY354" s="52"/>
      <c r="FZ354" s="52"/>
      <c r="GA354" s="52"/>
      <c r="GB354" s="52"/>
      <c r="GC354" s="52"/>
      <c r="GD354" s="52"/>
      <c r="GE354" s="52"/>
      <c r="GF354" s="52"/>
      <c r="GG354" s="52"/>
      <c r="GH354" s="52"/>
      <c r="GI354" s="52"/>
      <c r="GJ354" s="52"/>
      <c r="GK354" s="52"/>
      <c r="GL354" s="52"/>
      <c r="GM354" s="52"/>
      <c r="GN354" s="52"/>
      <c r="GO354" s="52"/>
      <c r="GP354" s="52"/>
      <c r="GQ354" s="52"/>
      <c r="GR354" s="52"/>
      <c r="GS354" s="52"/>
      <c r="GT354" s="52"/>
      <c r="GU354" s="52"/>
      <c r="GV354" s="52"/>
      <c r="GW354" s="52"/>
      <c r="GX354" s="52"/>
      <c r="GY354" s="52"/>
      <c r="GZ354" s="52"/>
      <c r="HA354" s="52"/>
      <c r="HB354" s="52"/>
      <c r="HC354" s="52"/>
      <c r="HD354" s="52"/>
      <c r="HE354" s="52"/>
      <c r="HF354" s="52"/>
      <c r="HG354" s="52"/>
      <c r="HH354" s="52"/>
      <c r="HI354" s="52"/>
      <c r="HJ354" s="52"/>
      <c r="HK354" s="52"/>
      <c r="HL354" s="52"/>
    </row>
    <row r="355" spans="1:220" s="53" customFormat="1" ht="14.25">
      <c r="A355" s="7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  <c r="CU355" s="52"/>
      <c r="CV355" s="52"/>
      <c r="CW355" s="52"/>
      <c r="CX355" s="52"/>
      <c r="CY355" s="52"/>
      <c r="CZ355" s="52"/>
      <c r="DA355" s="5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2"/>
      <c r="DX355" s="52"/>
      <c r="DY355" s="52"/>
      <c r="DZ355" s="52"/>
      <c r="EA355" s="52"/>
      <c r="EB355" s="52"/>
      <c r="EC355" s="52"/>
      <c r="ED355" s="52"/>
      <c r="EE355" s="52"/>
      <c r="EF355" s="52"/>
      <c r="EG355" s="52"/>
      <c r="EH355" s="52"/>
      <c r="EI355" s="52"/>
      <c r="EJ355" s="52"/>
      <c r="EK355" s="52"/>
      <c r="EL355" s="52"/>
      <c r="EM355" s="52"/>
      <c r="EN355" s="52"/>
      <c r="EO355" s="52"/>
      <c r="EP355" s="52"/>
      <c r="EQ355" s="52"/>
      <c r="ER355" s="52"/>
      <c r="ES355" s="52"/>
      <c r="ET355" s="52"/>
      <c r="EU355" s="52"/>
      <c r="EV355" s="52"/>
      <c r="EW355" s="52"/>
      <c r="EX355" s="52"/>
      <c r="EY355" s="52"/>
      <c r="EZ355" s="52"/>
      <c r="FA355" s="52"/>
      <c r="FB355" s="52"/>
      <c r="FC355" s="52"/>
      <c r="FD355" s="52"/>
      <c r="FE355" s="52"/>
      <c r="FF355" s="52"/>
      <c r="FG355" s="52"/>
      <c r="FH355" s="52"/>
      <c r="FI355" s="52"/>
      <c r="FJ355" s="52"/>
      <c r="FK355" s="52"/>
      <c r="FL355" s="52"/>
      <c r="FM355" s="52"/>
      <c r="FN355" s="52"/>
      <c r="FO355" s="52"/>
      <c r="FP355" s="52"/>
      <c r="FQ355" s="52"/>
      <c r="FR355" s="52"/>
      <c r="FS355" s="52"/>
      <c r="FT355" s="52"/>
      <c r="FU355" s="52"/>
      <c r="FV355" s="52"/>
      <c r="FW355" s="52"/>
      <c r="FX355" s="52"/>
      <c r="FY355" s="52"/>
      <c r="FZ355" s="52"/>
      <c r="GA355" s="52"/>
      <c r="GB355" s="52"/>
      <c r="GC355" s="52"/>
      <c r="GD355" s="52"/>
      <c r="GE355" s="52"/>
      <c r="GF355" s="52"/>
      <c r="GG355" s="52"/>
      <c r="GH355" s="52"/>
      <c r="GI355" s="52"/>
      <c r="GJ355" s="52"/>
      <c r="GK355" s="52"/>
      <c r="GL355" s="52"/>
      <c r="GM355" s="52"/>
      <c r="GN355" s="52"/>
      <c r="GO355" s="52"/>
      <c r="GP355" s="52"/>
      <c r="GQ355" s="52"/>
      <c r="GR355" s="52"/>
      <c r="GS355" s="52"/>
      <c r="GT355" s="52"/>
      <c r="GU355" s="52"/>
      <c r="GV355" s="52"/>
      <c r="GW355" s="52"/>
      <c r="GX355" s="52"/>
      <c r="GY355" s="52"/>
      <c r="GZ355" s="52"/>
      <c r="HA355" s="52"/>
      <c r="HB355" s="52"/>
      <c r="HC355" s="52"/>
      <c r="HD355" s="52"/>
      <c r="HE355" s="52"/>
      <c r="HF355" s="52"/>
      <c r="HG355" s="52"/>
      <c r="HH355" s="52"/>
      <c r="HI355" s="52"/>
      <c r="HJ355" s="52"/>
      <c r="HK355" s="52"/>
      <c r="HL355" s="52"/>
    </row>
    <row r="356" spans="1:220" s="53" customFormat="1" ht="14.25">
      <c r="A356" s="7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2"/>
      <c r="DX356" s="52"/>
      <c r="DY356" s="52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  <c r="EY356" s="52"/>
      <c r="EZ356" s="52"/>
      <c r="FA356" s="52"/>
      <c r="FB356" s="52"/>
      <c r="FC356" s="52"/>
      <c r="FD356" s="52"/>
      <c r="FE356" s="52"/>
      <c r="FF356" s="52"/>
      <c r="FG356" s="52"/>
      <c r="FH356" s="52"/>
      <c r="FI356" s="52"/>
      <c r="FJ356" s="52"/>
      <c r="FK356" s="52"/>
      <c r="FL356" s="52"/>
      <c r="FM356" s="52"/>
      <c r="FN356" s="52"/>
      <c r="FO356" s="52"/>
      <c r="FP356" s="52"/>
      <c r="FQ356" s="52"/>
      <c r="FR356" s="52"/>
      <c r="FS356" s="52"/>
      <c r="FT356" s="52"/>
      <c r="FU356" s="52"/>
      <c r="FV356" s="52"/>
      <c r="FW356" s="52"/>
      <c r="FX356" s="52"/>
      <c r="FY356" s="52"/>
      <c r="FZ356" s="52"/>
      <c r="GA356" s="52"/>
      <c r="GB356" s="52"/>
      <c r="GC356" s="52"/>
      <c r="GD356" s="52"/>
      <c r="GE356" s="52"/>
      <c r="GF356" s="52"/>
      <c r="GG356" s="52"/>
      <c r="GH356" s="52"/>
      <c r="GI356" s="52"/>
      <c r="GJ356" s="52"/>
      <c r="GK356" s="52"/>
      <c r="GL356" s="52"/>
      <c r="GM356" s="52"/>
      <c r="GN356" s="52"/>
      <c r="GO356" s="52"/>
      <c r="GP356" s="52"/>
      <c r="GQ356" s="52"/>
      <c r="GR356" s="52"/>
      <c r="GS356" s="52"/>
      <c r="GT356" s="52"/>
      <c r="GU356" s="52"/>
      <c r="GV356" s="52"/>
      <c r="GW356" s="52"/>
      <c r="GX356" s="52"/>
      <c r="GY356" s="52"/>
      <c r="GZ356" s="52"/>
      <c r="HA356" s="52"/>
      <c r="HB356" s="52"/>
      <c r="HC356" s="52"/>
      <c r="HD356" s="52"/>
      <c r="HE356" s="52"/>
      <c r="HF356" s="52"/>
      <c r="HG356" s="52"/>
      <c r="HH356" s="52"/>
      <c r="HI356" s="52"/>
      <c r="HJ356" s="52"/>
      <c r="HK356" s="52"/>
      <c r="HL356" s="52"/>
    </row>
    <row r="357" spans="1:220" s="53" customFormat="1" ht="14.25">
      <c r="A357" s="7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  <c r="CU357" s="52"/>
      <c r="CV357" s="52"/>
      <c r="CW357" s="52"/>
      <c r="CX357" s="52"/>
      <c r="CY357" s="52"/>
      <c r="CZ357" s="52"/>
      <c r="DA357" s="5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2"/>
      <c r="DX357" s="52"/>
      <c r="DY357" s="52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  <c r="EY357" s="52"/>
      <c r="EZ357" s="52"/>
      <c r="FA357" s="52"/>
      <c r="FB357" s="52"/>
      <c r="FC357" s="52"/>
      <c r="FD357" s="52"/>
      <c r="FE357" s="52"/>
      <c r="FF357" s="52"/>
      <c r="FG357" s="52"/>
      <c r="FH357" s="52"/>
      <c r="FI357" s="52"/>
      <c r="FJ357" s="52"/>
      <c r="FK357" s="52"/>
      <c r="FL357" s="52"/>
      <c r="FM357" s="52"/>
      <c r="FN357" s="52"/>
      <c r="FO357" s="52"/>
      <c r="FP357" s="52"/>
      <c r="FQ357" s="52"/>
      <c r="FR357" s="52"/>
      <c r="FS357" s="52"/>
      <c r="FT357" s="52"/>
      <c r="FU357" s="52"/>
      <c r="FV357" s="52"/>
      <c r="FW357" s="52"/>
      <c r="FX357" s="52"/>
      <c r="FY357" s="52"/>
      <c r="FZ357" s="52"/>
      <c r="GA357" s="52"/>
      <c r="GB357" s="52"/>
      <c r="GC357" s="52"/>
      <c r="GD357" s="52"/>
      <c r="GE357" s="52"/>
      <c r="GF357" s="52"/>
      <c r="GG357" s="52"/>
      <c r="GH357" s="52"/>
      <c r="GI357" s="52"/>
      <c r="GJ357" s="52"/>
      <c r="GK357" s="52"/>
      <c r="GL357" s="52"/>
      <c r="GM357" s="52"/>
      <c r="GN357" s="52"/>
      <c r="GO357" s="52"/>
      <c r="GP357" s="52"/>
      <c r="GQ357" s="52"/>
      <c r="GR357" s="52"/>
      <c r="GS357" s="52"/>
      <c r="GT357" s="52"/>
      <c r="GU357" s="52"/>
      <c r="GV357" s="52"/>
      <c r="GW357" s="52"/>
      <c r="GX357" s="52"/>
      <c r="GY357" s="52"/>
      <c r="GZ357" s="52"/>
      <c r="HA357" s="52"/>
      <c r="HB357" s="52"/>
      <c r="HC357" s="52"/>
      <c r="HD357" s="52"/>
      <c r="HE357" s="52"/>
      <c r="HF357" s="52"/>
      <c r="HG357" s="52"/>
      <c r="HH357" s="52"/>
      <c r="HI357" s="52"/>
      <c r="HJ357" s="52"/>
      <c r="HK357" s="52"/>
      <c r="HL357" s="52"/>
    </row>
    <row r="358" spans="1:220" s="53" customFormat="1" ht="14.25">
      <c r="A358" s="7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2"/>
      <c r="DX358" s="52"/>
      <c r="DY358" s="52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  <c r="EY358" s="52"/>
      <c r="EZ358" s="52"/>
      <c r="FA358" s="52"/>
      <c r="FB358" s="52"/>
      <c r="FC358" s="52"/>
      <c r="FD358" s="52"/>
      <c r="FE358" s="52"/>
      <c r="FF358" s="52"/>
      <c r="FG358" s="52"/>
      <c r="FH358" s="52"/>
      <c r="FI358" s="52"/>
      <c r="FJ358" s="52"/>
      <c r="FK358" s="52"/>
      <c r="FL358" s="52"/>
      <c r="FM358" s="52"/>
      <c r="FN358" s="52"/>
      <c r="FO358" s="52"/>
      <c r="FP358" s="52"/>
      <c r="FQ358" s="52"/>
      <c r="FR358" s="52"/>
      <c r="FS358" s="52"/>
      <c r="FT358" s="52"/>
      <c r="FU358" s="52"/>
      <c r="FV358" s="52"/>
      <c r="FW358" s="52"/>
      <c r="FX358" s="52"/>
      <c r="FY358" s="52"/>
      <c r="FZ358" s="52"/>
      <c r="GA358" s="52"/>
      <c r="GB358" s="52"/>
      <c r="GC358" s="52"/>
      <c r="GD358" s="52"/>
      <c r="GE358" s="52"/>
      <c r="GF358" s="52"/>
      <c r="GG358" s="52"/>
      <c r="GH358" s="52"/>
      <c r="GI358" s="52"/>
      <c r="GJ358" s="52"/>
      <c r="GK358" s="52"/>
      <c r="GL358" s="52"/>
      <c r="GM358" s="52"/>
      <c r="GN358" s="52"/>
      <c r="GO358" s="52"/>
      <c r="GP358" s="52"/>
      <c r="GQ358" s="52"/>
      <c r="GR358" s="52"/>
      <c r="GS358" s="52"/>
      <c r="GT358" s="52"/>
      <c r="GU358" s="52"/>
      <c r="GV358" s="52"/>
      <c r="GW358" s="52"/>
      <c r="GX358" s="52"/>
      <c r="GY358" s="52"/>
      <c r="GZ358" s="52"/>
      <c r="HA358" s="52"/>
      <c r="HB358" s="52"/>
      <c r="HC358" s="52"/>
      <c r="HD358" s="52"/>
      <c r="HE358" s="52"/>
      <c r="HF358" s="52"/>
      <c r="HG358" s="52"/>
      <c r="HH358" s="52"/>
      <c r="HI358" s="52"/>
      <c r="HJ358" s="52"/>
      <c r="HK358" s="52"/>
      <c r="HL358" s="52"/>
    </row>
    <row r="359" spans="1:220" s="53" customFormat="1" ht="14.25">
      <c r="A359" s="7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  <c r="CU359" s="52"/>
      <c r="CV359" s="52"/>
      <c r="CW359" s="52"/>
      <c r="CX359" s="52"/>
      <c r="CY359" s="52"/>
      <c r="CZ359" s="52"/>
      <c r="DA359" s="5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2"/>
      <c r="DX359" s="52"/>
      <c r="DY359" s="52"/>
      <c r="DZ359" s="52"/>
      <c r="EA359" s="52"/>
      <c r="EB359" s="52"/>
      <c r="EC359" s="52"/>
      <c r="ED359" s="52"/>
      <c r="EE359" s="52"/>
      <c r="EF359" s="52"/>
      <c r="EG359" s="52"/>
      <c r="EH359" s="52"/>
      <c r="EI359" s="52"/>
      <c r="EJ359" s="52"/>
      <c r="EK359" s="52"/>
      <c r="EL359" s="52"/>
      <c r="EM359" s="52"/>
      <c r="EN359" s="52"/>
      <c r="EO359" s="52"/>
      <c r="EP359" s="52"/>
      <c r="EQ359" s="52"/>
      <c r="ER359" s="52"/>
      <c r="ES359" s="52"/>
      <c r="ET359" s="52"/>
      <c r="EU359" s="52"/>
      <c r="EV359" s="52"/>
      <c r="EW359" s="52"/>
      <c r="EX359" s="52"/>
      <c r="EY359" s="52"/>
      <c r="EZ359" s="52"/>
      <c r="FA359" s="52"/>
      <c r="FB359" s="52"/>
      <c r="FC359" s="52"/>
      <c r="FD359" s="52"/>
      <c r="FE359" s="52"/>
      <c r="FF359" s="52"/>
      <c r="FG359" s="52"/>
      <c r="FH359" s="52"/>
      <c r="FI359" s="52"/>
      <c r="FJ359" s="52"/>
      <c r="FK359" s="52"/>
      <c r="FL359" s="52"/>
      <c r="FM359" s="52"/>
      <c r="FN359" s="52"/>
      <c r="FO359" s="52"/>
      <c r="FP359" s="52"/>
      <c r="FQ359" s="52"/>
      <c r="FR359" s="52"/>
      <c r="FS359" s="52"/>
      <c r="FT359" s="52"/>
      <c r="FU359" s="52"/>
      <c r="FV359" s="52"/>
      <c r="FW359" s="52"/>
      <c r="FX359" s="52"/>
      <c r="FY359" s="52"/>
      <c r="FZ359" s="52"/>
      <c r="GA359" s="52"/>
      <c r="GB359" s="52"/>
      <c r="GC359" s="52"/>
      <c r="GD359" s="52"/>
      <c r="GE359" s="52"/>
      <c r="GF359" s="52"/>
      <c r="GG359" s="52"/>
      <c r="GH359" s="52"/>
      <c r="GI359" s="52"/>
      <c r="GJ359" s="52"/>
      <c r="GK359" s="52"/>
      <c r="GL359" s="52"/>
      <c r="GM359" s="52"/>
      <c r="GN359" s="52"/>
      <c r="GO359" s="52"/>
      <c r="GP359" s="52"/>
      <c r="GQ359" s="52"/>
      <c r="GR359" s="52"/>
      <c r="GS359" s="52"/>
      <c r="GT359" s="52"/>
      <c r="GU359" s="52"/>
      <c r="GV359" s="52"/>
      <c r="GW359" s="52"/>
      <c r="GX359" s="52"/>
      <c r="GY359" s="52"/>
      <c r="GZ359" s="52"/>
      <c r="HA359" s="52"/>
      <c r="HB359" s="52"/>
      <c r="HC359" s="52"/>
      <c r="HD359" s="52"/>
      <c r="HE359" s="52"/>
      <c r="HF359" s="52"/>
      <c r="HG359" s="52"/>
      <c r="HH359" s="52"/>
      <c r="HI359" s="52"/>
      <c r="HJ359" s="52"/>
      <c r="HK359" s="52"/>
      <c r="HL359" s="52"/>
    </row>
    <row r="360" spans="1:220" s="53" customFormat="1" ht="14.25">
      <c r="A360" s="7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2"/>
      <c r="DX360" s="52"/>
      <c r="DY360" s="52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  <c r="EY360" s="52"/>
      <c r="EZ360" s="52"/>
      <c r="FA360" s="52"/>
      <c r="FB360" s="52"/>
      <c r="FC360" s="52"/>
      <c r="FD360" s="52"/>
      <c r="FE360" s="52"/>
      <c r="FF360" s="52"/>
      <c r="FG360" s="52"/>
      <c r="FH360" s="52"/>
      <c r="FI360" s="52"/>
      <c r="FJ360" s="52"/>
      <c r="FK360" s="52"/>
      <c r="FL360" s="52"/>
      <c r="FM360" s="52"/>
      <c r="FN360" s="52"/>
      <c r="FO360" s="52"/>
      <c r="FP360" s="52"/>
      <c r="FQ360" s="52"/>
      <c r="FR360" s="52"/>
      <c r="FS360" s="52"/>
      <c r="FT360" s="52"/>
      <c r="FU360" s="52"/>
      <c r="FV360" s="52"/>
      <c r="FW360" s="52"/>
      <c r="FX360" s="52"/>
      <c r="FY360" s="52"/>
      <c r="FZ360" s="52"/>
      <c r="GA360" s="52"/>
      <c r="GB360" s="52"/>
      <c r="GC360" s="52"/>
      <c r="GD360" s="52"/>
      <c r="GE360" s="52"/>
      <c r="GF360" s="52"/>
      <c r="GG360" s="52"/>
      <c r="GH360" s="52"/>
      <c r="GI360" s="52"/>
      <c r="GJ360" s="52"/>
      <c r="GK360" s="52"/>
      <c r="GL360" s="52"/>
      <c r="GM360" s="52"/>
      <c r="GN360" s="52"/>
      <c r="GO360" s="52"/>
      <c r="GP360" s="52"/>
      <c r="GQ360" s="52"/>
      <c r="GR360" s="52"/>
      <c r="GS360" s="52"/>
      <c r="GT360" s="52"/>
      <c r="GU360" s="52"/>
      <c r="GV360" s="52"/>
      <c r="GW360" s="52"/>
      <c r="GX360" s="52"/>
      <c r="GY360" s="52"/>
      <c r="GZ360" s="52"/>
      <c r="HA360" s="52"/>
      <c r="HB360" s="52"/>
      <c r="HC360" s="52"/>
      <c r="HD360" s="52"/>
      <c r="HE360" s="52"/>
      <c r="HF360" s="52"/>
      <c r="HG360" s="52"/>
      <c r="HH360" s="52"/>
      <c r="HI360" s="52"/>
      <c r="HJ360" s="52"/>
      <c r="HK360" s="52"/>
      <c r="HL360" s="52"/>
    </row>
    <row r="361" spans="1:220" s="53" customFormat="1" ht="14.25">
      <c r="A361" s="7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  <c r="CU361" s="52"/>
      <c r="CV361" s="52"/>
      <c r="CW361" s="52"/>
      <c r="CX361" s="52"/>
      <c r="CY361" s="52"/>
      <c r="CZ361" s="52"/>
      <c r="DA361" s="5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2"/>
      <c r="DX361" s="52"/>
      <c r="DY361" s="52"/>
      <c r="DZ361" s="52"/>
      <c r="EA361" s="52"/>
      <c r="EB361" s="52"/>
      <c r="EC361" s="52"/>
      <c r="ED361" s="52"/>
      <c r="EE361" s="52"/>
      <c r="EF361" s="52"/>
      <c r="EG361" s="52"/>
      <c r="EH361" s="52"/>
      <c r="EI361" s="52"/>
      <c r="EJ361" s="52"/>
      <c r="EK361" s="52"/>
      <c r="EL361" s="52"/>
      <c r="EM361" s="52"/>
      <c r="EN361" s="52"/>
      <c r="EO361" s="52"/>
      <c r="EP361" s="52"/>
      <c r="EQ361" s="52"/>
      <c r="ER361" s="52"/>
      <c r="ES361" s="52"/>
      <c r="ET361" s="52"/>
      <c r="EU361" s="52"/>
      <c r="EV361" s="52"/>
      <c r="EW361" s="52"/>
      <c r="EX361" s="52"/>
      <c r="EY361" s="52"/>
      <c r="EZ361" s="52"/>
      <c r="FA361" s="52"/>
      <c r="FB361" s="52"/>
      <c r="FC361" s="52"/>
      <c r="FD361" s="52"/>
      <c r="FE361" s="52"/>
      <c r="FF361" s="52"/>
      <c r="FG361" s="52"/>
      <c r="FH361" s="52"/>
      <c r="FI361" s="52"/>
      <c r="FJ361" s="52"/>
      <c r="FK361" s="52"/>
      <c r="FL361" s="52"/>
      <c r="FM361" s="52"/>
      <c r="FN361" s="52"/>
      <c r="FO361" s="52"/>
      <c r="FP361" s="52"/>
      <c r="FQ361" s="52"/>
      <c r="FR361" s="52"/>
      <c r="FS361" s="52"/>
      <c r="FT361" s="52"/>
      <c r="FU361" s="52"/>
      <c r="FV361" s="52"/>
      <c r="FW361" s="52"/>
      <c r="FX361" s="52"/>
      <c r="FY361" s="52"/>
      <c r="FZ361" s="52"/>
      <c r="GA361" s="52"/>
      <c r="GB361" s="52"/>
      <c r="GC361" s="52"/>
      <c r="GD361" s="52"/>
      <c r="GE361" s="52"/>
      <c r="GF361" s="52"/>
      <c r="GG361" s="52"/>
      <c r="GH361" s="52"/>
      <c r="GI361" s="52"/>
      <c r="GJ361" s="52"/>
      <c r="GK361" s="52"/>
      <c r="GL361" s="52"/>
      <c r="GM361" s="52"/>
      <c r="GN361" s="52"/>
      <c r="GO361" s="52"/>
      <c r="GP361" s="52"/>
      <c r="GQ361" s="52"/>
      <c r="GR361" s="52"/>
      <c r="GS361" s="52"/>
      <c r="GT361" s="52"/>
      <c r="GU361" s="52"/>
      <c r="GV361" s="52"/>
      <c r="GW361" s="52"/>
      <c r="GX361" s="52"/>
      <c r="GY361" s="52"/>
      <c r="GZ361" s="52"/>
      <c r="HA361" s="52"/>
      <c r="HB361" s="52"/>
      <c r="HC361" s="52"/>
      <c r="HD361" s="52"/>
      <c r="HE361" s="52"/>
      <c r="HF361" s="52"/>
      <c r="HG361" s="52"/>
      <c r="HH361" s="52"/>
      <c r="HI361" s="52"/>
      <c r="HJ361" s="52"/>
      <c r="HK361" s="52"/>
      <c r="HL361" s="52"/>
    </row>
    <row r="362" spans="1:220" s="53" customFormat="1" ht="14.25">
      <c r="A362" s="7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  <c r="EY362" s="52"/>
      <c r="EZ362" s="52"/>
      <c r="FA362" s="52"/>
      <c r="FB362" s="52"/>
      <c r="FC362" s="52"/>
      <c r="FD362" s="52"/>
      <c r="FE362" s="52"/>
      <c r="FF362" s="52"/>
      <c r="FG362" s="52"/>
      <c r="FH362" s="52"/>
      <c r="FI362" s="52"/>
      <c r="FJ362" s="52"/>
      <c r="FK362" s="52"/>
      <c r="FL362" s="52"/>
      <c r="FM362" s="52"/>
      <c r="FN362" s="52"/>
      <c r="FO362" s="52"/>
      <c r="FP362" s="52"/>
      <c r="FQ362" s="52"/>
      <c r="FR362" s="52"/>
      <c r="FS362" s="52"/>
      <c r="FT362" s="52"/>
      <c r="FU362" s="52"/>
      <c r="FV362" s="52"/>
      <c r="FW362" s="52"/>
      <c r="FX362" s="52"/>
      <c r="FY362" s="52"/>
      <c r="FZ362" s="52"/>
      <c r="GA362" s="52"/>
      <c r="GB362" s="52"/>
      <c r="GC362" s="52"/>
      <c r="GD362" s="52"/>
      <c r="GE362" s="52"/>
      <c r="GF362" s="52"/>
      <c r="GG362" s="52"/>
      <c r="GH362" s="52"/>
      <c r="GI362" s="52"/>
      <c r="GJ362" s="52"/>
      <c r="GK362" s="52"/>
      <c r="GL362" s="52"/>
      <c r="GM362" s="52"/>
      <c r="GN362" s="52"/>
      <c r="GO362" s="52"/>
      <c r="GP362" s="52"/>
      <c r="GQ362" s="52"/>
      <c r="GR362" s="52"/>
      <c r="GS362" s="52"/>
      <c r="GT362" s="52"/>
      <c r="GU362" s="52"/>
      <c r="GV362" s="52"/>
      <c r="GW362" s="52"/>
      <c r="GX362" s="52"/>
      <c r="GY362" s="52"/>
      <c r="GZ362" s="52"/>
      <c r="HA362" s="52"/>
      <c r="HB362" s="52"/>
      <c r="HC362" s="52"/>
      <c r="HD362" s="52"/>
      <c r="HE362" s="52"/>
      <c r="HF362" s="52"/>
      <c r="HG362" s="52"/>
      <c r="HH362" s="52"/>
      <c r="HI362" s="52"/>
      <c r="HJ362" s="52"/>
      <c r="HK362" s="52"/>
      <c r="HL362" s="52"/>
    </row>
    <row r="363" spans="1:220" s="53" customFormat="1" ht="14.25">
      <c r="A363" s="7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  <c r="CU363" s="52"/>
      <c r="CV363" s="52"/>
      <c r="CW363" s="52"/>
      <c r="CX363" s="52"/>
      <c r="CY363" s="52"/>
      <c r="CZ363" s="52"/>
      <c r="DA363" s="5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2"/>
      <c r="DX363" s="52"/>
      <c r="DY363" s="52"/>
      <c r="DZ363" s="52"/>
      <c r="EA363" s="52"/>
      <c r="EB363" s="52"/>
      <c r="EC363" s="52"/>
      <c r="ED363" s="52"/>
      <c r="EE363" s="52"/>
      <c r="EF363" s="52"/>
      <c r="EG363" s="52"/>
      <c r="EH363" s="52"/>
      <c r="EI363" s="52"/>
      <c r="EJ363" s="52"/>
      <c r="EK363" s="52"/>
      <c r="EL363" s="52"/>
      <c r="EM363" s="52"/>
      <c r="EN363" s="52"/>
      <c r="EO363" s="52"/>
      <c r="EP363" s="52"/>
      <c r="EQ363" s="52"/>
      <c r="ER363" s="52"/>
      <c r="ES363" s="52"/>
      <c r="ET363" s="52"/>
      <c r="EU363" s="52"/>
      <c r="EV363" s="52"/>
      <c r="EW363" s="52"/>
      <c r="EX363" s="52"/>
      <c r="EY363" s="52"/>
      <c r="EZ363" s="52"/>
      <c r="FA363" s="52"/>
      <c r="FB363" s="52"/>
      <c r="FC363" s="52"/>
      <c r="FD363" s="52"/>
      <c r="FE363" s="52"/>
      <c r="FF363" s="52"/>
      <c r="FG363" s="52"/>
      <c r="FH363" s="52"/>
      <c r="FI363" s="52"/>
      <c r="FJ363" s="52"/>
      <c r="FK363" s="52"/>
      <c r="FL363" s="52"/>
      <c r="FM363" s="52"/>
      <c r="FN363" s="52"/>
      <c r="FO363" s="52"/>
      <c r="FP363" s="52"/>
      <c r="FQ363" s="52"/>
      <c r="FR363" s="52"/>
      <c r="FS363" s="52"/>
      <c r="FT363" s="52"/>
      <c r="FU363" s="52"/>
      <c r="FV363" s="52"/>
      <c r="FW363" s="52"/>
      <c r="FX363" s="52"/>
      <c r="FY363" s="52"/>
      <c r="FZ363" s="52"/>
      <c r="GA363" s="52"/>
      <c r="GB363" s="52"/>
      <c r="GC363" s="52"/>
      <c r="GD363" s="52"/>
      <c r="GE363" s="52"/>
      <c r="GF363" s="52"/>
      <c r="GG363" s="52"/>
      <c r="GH363" s="52"/>
      <c r="GI363" s="52"/>
      <c r="GJ363" s="52"/>
      <c r="GK363" s="52"/>
      <c r="GL363" s="52"/>
      <c r="GM363" s="52"/>
      <c r="GN363" s="52"/>
      <c r="GO363" s="52"/>
      <c r="GP363" s="52"/>
      <c r="GQ363" s="52"/>
      <c r="GR363" s="52"/>
      <c r="GS363" s="52"/>
      <c r="GT363" s="52"/>
      <c r="GU363" s="52"/>
      <c r="GV363" s="52"/>
      <c r="GW363" s="52"/>
      <c r="GX363" s="52"/>
      <c r="GY363" s="52"/>
      <c r="GZ363" s="52"/>
      <c r="HA363" s="52"/>
      <c r="HB363" s="52"/>
      <c r="HC363" s="52"/>
      <c r="HD363" s="52"/>
      <c r="HE363" s="52"/>
      <c r="HF363" s="52"/>
      <c r="HG363" s="52"/>
      <c r="HH363" s="52"/>
      <c r="HI363" s="52"/>
      <c r="HJ363" s="52"/>
      <c r="HK363" s="52"/>
      <c r="HL363" s="52"/>
    </row>
    <row r="364" spans="1:220" s="53" customFormat="1" ht="14.25">
      <c r="A364" s="7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  <c r="GE364" s="52"/>
      <c r="GF364" s="52"/>
      <c r="GG364" s="52"/>
      <c r="GH364" s="52"/>
      <c r="GI364" s="52"/>
      <c r="GJ364" s="52"/>
      <c r="GK364" s="52"/>
      <c r="GL364" s="52"/>
      <c r="GM364" s="52"/>
      <c r="GN364" s="52"/>
      <c r="GO364" s="52"/>
      <c r="GP364" s="52"/>
      <c r="GQ364" s="52"/>
      <c r="GR364" s="52"/>
      <c r="GS364" s="52"/>
      <c r="GT364" s="52"/>
      <c r="GU364" s="52"/>
      <c r="GV364" s="52"/>
      <c r="GW364" s="52"/>
      <c r="GX364" s="52"/>
      <c r="GY364" s="52"/>
      <c r="GZ364" s="52"/>
      <c r="HA364" s="52"/>
      <c r="HB364" s="52"/>
      <c r="HC364" s="52"/>
      <c r="HD364" s="52"/>
      <c r="HE364" s="52"/>
      <c r="HF364" s="52"/>
      <c r="HG364" s="52"/>
      <c r="HH364" s="52"/>
      <c r="HI364" s="52"/>
      <c r="HJ364" s="52"/>
      <c r="HK364" s="52"/>
      <c r="HL364" s="52"/>
    </row>
    <row r="365" spans="1:220" s="53" customFormat="1" ht="14.25">
      <c r="A365" s="7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  <c r="FF365" s="52"/>
      <c r="FG365" s="52"/>
      <c r="FH365" s="52"/>
      <c r="FI365" s="52"/>
      <c r="FJ365" s="52"/>
      <c r="FK365" s="52"/>
      <c r="FL365" s="52"/>
      <c r="FM365" s="52"/>
      <c r="FN365" s="52"/>
      <c r="FO365" s="52"/>
      <c r="FP365" s="52"/>
      <c r="FQ365" s="52"/>
      <c r="FR365" s="52"/>
      <c r="FS365" s="52"/>
      <c r="FT365" s="52"/>
      <c r="FU365" s="52"/>
      <c r="FV365" s="52"/>
      <c r="FW365" s="52"/>
      <c r="FX365" s="52"/>
      <c r="FY365" s="52"/>
      <c r="FZ365" s="52"/>
      <c r="GA365" s="52"/>
      <c r="GB365" s="52"/>
      <c r="GC365" s="52"/>
      <c r="GD365" s="52"/>
      <c r="GE365" s="52"/>
      <c r="GF365" s="52"/>
      <c r="GG365" s="52"/>
      <c r="GH365" s="52"/>
      <c r="GI365" s="52"/>
      <c r="GJ365" s="52"/>
      <c r="GK365" s="52"/>
      <c r="GL365" s="52"/>
      <c r="GM365" s="52"/>
      <c r="GN365" s="52"/>
      <c r="GO365" s="52"/>
      <c r="GP365" s="52"/>
      <c r="GQ365" s="52"/>
      <c r="GR365" s="52"/>
      <c r="GS365" s="52"/>
      <c r="GT365" s="52"/>
      <c r="GU365" s="52"/>
      <c r="GV365" s="52"/>
      <c r="GW365" s="52"/>
      <c r="GX365" s="52"/>
      <c r="GY365" s="52"/>
      <c r="GZ365" s="52"/>
      <c r="HA365" s="52"/>
      <c r="HB365" s="52"/>
      <c r="HC365" s="52"/>
      <c r="HD365" s="52"/>
      <c r="HE365" s="52"/>
      <c r="HF365" s="52"/>
      <c r="HG365" s="52"/>
      <c r="HH365" s="52"/>
      <c r="HI365" s="52"/>
      <c r="HJ365" s="52"/>
      <c r="HK365" s="52"/>
      <c r="HL365" s="52"/>
    </row>
    <row r="366" spans="1:220" s="53" customFormat="1" ht="14.25">
      <c r="A366" s="7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  <c r="GE366" s="52"/>
      <c r="GF366" s="52"/>
      <c r="GG366" s="52"/>
      <c r="GH366" s="52"/>
      <c r="GI366" s="52"/>
      <c r="GJ366" s="52"/>
      <c r="GK366" s="52"/>
      <c r="GL366" s="52"/>
      <c r="GM366" s="52"/>
      <c r="GN366" s="52"/>
      <c r="GO366" s="52"/>
      <c r="GP366" s="52"/>
      <c r="GQ366" s="52"/>
      <c r="GR366" s="52"/>
      <c r="GS366" s="52"/>
      <c r="GT366" s="52"/>
      <c r="GU366" s="52"/>
      <c r="GV366" s="52"/>
      <c r="GW366" s="52"/>
      <c r="GX366" s="52"/>
      <c r="GY366" s="52"/>
      <c r="GZ366" s="52"/>
      <c r="HA366" s="52"/>
      <c r="HB366" s="52"/>
      <c r="HC366" s="52"/>
      <c r="HD366" s="52"/>
      <c r="HE366" s="52"/>
      <c r="HF366" s="52"/>
      <c r="HG366" s="52"/>
      <c r="HH366" s="52"/>
      <c r="HI366" s="52"/>
      <c r="HJ366" s="52"/>
      <c r="HK366" s="52"/>
      <c r="HL366" s="52"/>
    </row>
    <row r="367" spans="1:220" s="53" customFormat="1" ht="14.25">
      <c r="A367" s="7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2"/>
      <c r="DX367" s="52"/>
      <c r="DY367" s="52"/>
      <c r="DZ367" s="52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  <c r="EY367" s="52"/>
      <c r="EZ367" s="52"/>
      <c r="FA367" s="52"/>
      <c r="FB367" s="52"/>
      <c r="FC367" s="52"/>
      <c r="FD367" s="52"/>
      <c r="FE367" s="52"/>
      <c r="FF367" s="52"/>
      <c r="FG367" s="52"/>
      <c r="FH367" s="52"/>
      <c r="FI367" s="52"/>
      <c r="FJ367" s="52"/>
      <c r="FK367" s="52"/>
      <c r="FL367" s="52"/>
      <c r="FM367" s="52"/>
      <c r="FN367" s="52"/>
      <c r="FO367" s="52"/>
      <c r="FP367" s="52"/>
      <c r="FQ367" s="52"/>
      <c r="FR367" s="52"/>
      <c r="FS367" s="52"/>
      <c r="FT367" s="52"/>
      <c r="FU367" s="52"/>
      <c r="FV367" s="52"/>
      <c r="FW367" s="52"/>
      <c r="FX367" s="52"/>
      <c r="FY367" s="52"/>
      <c r="FZ367" s="52"/>
      <c r="GA367" s="52"/>
      <c r="GB367" s="52"/>
      <c r="GC367" s="52"/>
      <c r="GD367" s="52"/>
      <c r="GE367" s="52"/>
      <c r="GF367" s="52"/>
      <c r="GG367" s="52"/>
      <c r="GH367" s="52"/>
      <c r="GI367" s="52"/>
      <c r="GJ367" s="52"/>
      <c r="GK367" s="52"/>
      <c r="GL367" s="52"/>
      <c r="GM367" s="52"/>
      <c r="GN367" s="52"/>
      <c r="GO367" s="52"/>
      <c r="GP367" s="52"/>
      <c r="GQ367" s="52"/>
      <c r="GR367" s="52"/>
      <c r="GS367" s="52"/>
      <c r="GT367" s="52"/>
      <c r="GU367" s="52"/>
      <c r="GV367" s="52"/>
      <c r="GW367" s="52"/>
      <c r="GX367" s="52"/>
      <c r="GY367" s="52"/>
      <c r="GZ367" s="52"/>
      <c r="HA367" s="52"/>
      <c r="HB367" s="52"/>
      <c r="HC367" s="52"/>
      <c r="HD367" s="52"/>
      <c r="HE367" s="52"/>
      <c r="HF367" s="52"/>
      <c r="HG367" s="52"/>
      <c r="HH367" s="52"/>
      <c r="HI367" s="52"/>
      <c r="HJ367" s="52"/>
      <c r="HK367" s="52"/>
      <c r="HL367" s="52"/>
    </row>
    <row r="368" spans="1:220" s="53" customFormat="1" ht="14.25">
      <c r="A368" s="7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  <c r="EY368" s="52"/>
      <c r="EZ368" s="52"/>
      <c r="FA368" s="52"/>
      <c r="FB368" s="52"/>
      <c r="FC368" s="52"/>
      <c r="FD368" s="52"/>
      <c r="FE368" s="52"/>
      <c r="FF368" s="52"/>
      <c r="FG368" s="52"/>
      <c r="FH368" s="52"/>
      <c r="FI368" s="52"/>
      <c r="FJ368" s="52"/>
      <c r="FK368" s="52"/>
      <c r="FL368" s="52"/>
      <c r="FM368" s="52"/>
      <c r="FN368" s="52"/>
      <c r="FO368" s="52"/>
      <c r="FP368" s="52"/>
      <c r="FQ368" s="52"/>
      <c r="FR368" s="52"/>
      <c r="FS368" s="52"/>
      <c r="FT368" s="52"/>
      <c r="FU368" s="52"/>
      <c r="FV368" s="52"/>
      <c r="FW368" s="52"/>
      <c r="FX368" s="52"/>
      <c r="FY368" s="52"/>
      <c r="FZ368" s="52"/>
      <c r="GA368" s="52"/>
      <c r="GB368" s="52"/>
      <c r="GC368" s="52"/>
      <c r="GD368" s="52"/>
      <c r="GE368" s="52"/>
      <c r="GF368" s="52"/>
      <c r="GG368" s="52"/>
      <c r="GH368" s="52"/>
      <c r="GI368" s="52"/>
      <c r="GJ368" s="52"/>
      <c r="GK368" s="52"/>
      <c r="GL368" s="52"/>
      <c r="GM368" s="52"/>
      <c r="GN368" s="52"/>
      <c r="GO368" s="52"/>
      <c r="GP368" s="52"/>
      <c r="GQ368" s="52"/>
      <c r="GR368" s="52"/>
      <c r="GS368" s="52"/>
      <c r="GT368" s="52"/>
      <c r="GU368" s="52"/>
      <c r="GV368" s="52"/>
      <c r="GW368" s="52"/>
      <c r="GX368" s="52"/>
      <c r="GY368" s="52"/>
      <c r="GZ368" s="52"/>
      <c r="HA368" s="52"/>
      <c r="HB368" s="52"/>
      <c r="HC368" s="52"/>
      <c r="HD368" s="52"/>
      <c r="HE368" s="52"/>
      <c r="HF368" s="52"/>
      <c r="HG368" s="52"/>
      <c r="HH368" s="52"/>
      <c r="HI368" s="52"/>
      <c r="HJ368" s="52"/>
      <c r="HK368" s="52"/>
      <c r="HL368" s="52"/>
    </row>
    <row r="369" spans="1:220" s="53" customFormat="1" ht="14.25">
      <c r="A369" s="7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  <c r="CU369" s="52"/>
      <c r="CV369" s="52"/>
      <c r="CW369" s="52"/>
      <c r="CX369" s="52"/>
      <c r="CY369" s="52"/>
      <c r="CZ369" s="52"/>
      <c r="DA369" s="5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2"/>
      <c r="DX369" s="52"/>
      <c r="DY369" s="52"/>
      <c r="DZ369" s="52"/>
      <c r="EA369" s="52"/>
      <c r="EB369" s="52"/>
      <c r="EC369" s="52"/>
      <c r="ED369" s="52"/>
      <c r="EE369" s="52"/>
      <c r="EF369" s="52"/>
      <c r="EG369" s="52"/>
      <c r="EH369" s="52"/>
      <c r="EI369" s="52"/>
      <c r="EJ369" s="52"/>
      <c r="EK369" s="52"/>
      <c r="EL369" s="52"/>
      <c r="EM369" s="52"/>
      <c r="EN369" s="52"/>
      <c r="EO369" s="52"/>
      <c r="EP369" s="52"/>
      <c r="EQ369" s="52"/>
      <c r="ER369" s="52"/>
      <c r="ES369" s="52"/>
      <c r="ET369" s="52"/>
      <c r="EU369" s="52"/>
      <c r="EV369" s="52"/>
      <c r="EW369" s="52"/>
      <c r="EX369" s="52"/>
      <c r="EY369" s="52"/>
      <c r="EZ369" s="52"/>
      <c r="FA369" s="52"/>
      <c r="FB369" s="52"/>
      <c r="FC369" s="52"/>
      <c r="FD369" s="52"/>
      <c r="FE369" s="52"/>
      <c r="FF369" s="52"/>
      <c r="FG369" s="52"/>
      <c r="FH369" s="52"/>
      <c r="FI369" s="52"/>
      <c r="FJ369" s="52"/>
      <c r="FK369" s="52"/>
      <c r="FL369" s="52"/>
      <c r="FM369" s="52"/>
      <c r="FN369" s="52"/>
      <c r="FO369" s="52"/>
      <c r="FP369" s="52"/>
      <c r="FQ369" s="52"/>
      <c r="FR369" s="52"/>
      <c r="FS369" s="52"/>
      <c r="FT369" s="52"/>
      <c r="FU369" s="52"/>
      <c r="FV369" s="52"/>
      <c r="FW369" s="52"/>
      <c r="FX369" s="52"/>
      <c r="FY369" s="52"/>
      <c r="FZ369" s="52"/>
      <c r="GA369" s="52"/>
      <c r="GB369" s="52"/>
      <c r="GC369" s="52"/>
      <c r="GD369" s="52"/>
      <c r="GE369" s="52"/>
      <c r="GF369" s="52"/>
      <c r="GG369" s="52"/>
      <c r="GH369" s="52"/>
      <c r="GI369" s="52"/>
      <c r="GJ369" s="52"/>
      <c r="GK369" s="52"/>
      <c r="GL369" s="52"/>
      <c r="GM369" s="52"/>
      <c r="GN369" s="52"/>
      <c r="GO369" s="52"/>
      <c r="GP369" s="52"/>
      <c r="GQ369" s="52"/>
      <c r="GR369" s="52"/>
      <c r="GS369" s="52"/>
      <c r="GT369" s="52"/>
      <c r="GU369" s="52"/>
      <c r="GV369" s="52"/>
      <c r="GW369" s="52"/>
      <c r="GX369" s="52"/>
      <c r="GY369" s="52"/>
      <c r="GZ369" s="52"/>
      <c r="HA369" s="52"/>
      <c r="HB369" s="52"/>
      <c r="HC369" s="52"/>
      <c r="HD369" s="52"/>
      <c r="HE369" s="52"/>
      <c r="HF369" s="52"/>
      <c r="HG369" s="52"/>
      <c r="HH369" s="52"/>
      <c r="HI369" s="52"/>
      <c r="HJ369" s="52"/>
      <c r="HK369" s="52"/>
      <c r="HL369" s="52"/>
    </row>
    <row r="370" spans="1:220" s="53" customFormat="1" ht="14.25">
      <c r="A370" s="7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  <c r="EY370" s="52"/>
      <c r="EZ370" s="52"/>
      <c r="FA370" s="52"/>
      <c r="FB370" s="52"/>
      <c r="FC370" s="52"/>
      <c r="FD370" s="52"/>
      <c r="FE370" s="52"/>
      <c r="FF370" s="52"/>
      <c r="FG370" s="52"/>
      <c r="FH370" s="52"/>
      <c r="FI370" s="52"/>
      <c r="FJ370" s="52"/>
      <c r="FK370" s="52"/>
      <c r="FL370" s="52"/>
      <c r="FM370" s="52"/>
      <c r="FN370" s="52"/>
      <c r="FO370" s="52"/>
      <c r="FP370" s="52"/>
      <c r="FQ370" s="52"/>
      <c r="FR370" s="52"/>
      <c r="FS370" s="52"/>
      <c r="FT370" s="52"/>
      <c r="FU370" s="52"/>
      <c r="FV370" s="52"/>
      <c r="FW370" s="52"/>
      <c r="FX370" s="52"/>
      <c r="FY370" s="52"/>
      <c r="FZ370" s="52"/>
      <c r="GA370" s="52"/>
      <c r="GB370" s="52"/>
      <c r="GC370" s="52"/>
      <c r="GD370" s="52"/>
      <c r="GE370" s="52"/>
      <c r="GF370" s="52"/>
      <c r="GG370" s="52"/>
      <c r="GH370" s="52"/>
      <c r="GI370" s="52"/>
      <c r="GJ370" s="52"/>
      <c r="GK370" s="52"/>
      <c r="GL370" s="52"/>
      <c r="GM370" s="52"/>
      <c r="GN370" s="52"/>
      <c r="GO370" s="52"/>
      <c r="GP370" s="52"/>
      <c r="GQ370" s="52"/>
      <c r="GR370" s="52"/>
      <c r="GS370" s="52"/>
      <c r="GT370" s="52"/>
      <c r="GU370" s="52"/>
      <c r="GV370" s="52"/>
      <c r="GW370" s="52"/>
      <c r="GX370" s="52"/>
      <c r="GY370" s="52"/>
      <c r="GZ370" s="52"/>
      <c r="HA370" s="52"/>
      <c r="HB370" s="52"/>
      <c r="HC370" s="52"/>
      <c r="HD370" s="52"/>
      <c r="HE370" s="52"/>
      <c r="HF370" s="52"/>
      <c r="HG370" s="52"/>
      <c r="HH370" s="52"/>
      <c r="HI370" s="52"/>
      <c r="HJ370" s="52"/>
      <c r="HK370" s="52"/>
      <c r="HL370" s="52"/>
    </row>
    <row r="371" spans="1:220" s="53" customFormat="1" ht="14.25">
      <c r="A371" s="7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  <c r="EY371" s="52"/>
      <c r="EZ371" s="52"/>
      <c r="FA371" s="52"/>
      <c r="FB371" s="52"/>
      <c r="FC371" s="52"/>
      <c r="FD371" s="52"/>
      <c r="FE371" s="52"/>
      <c r="FF371" s="52"/>
      <c r="FG371" s="52"/>
      <c r="FH371" s="52"/>
      <c r="FI371" s="52"/>
      <c r="FJ371" s="52"/>
      <c r="FK371" s="52"/>
      <c r="FL371" s="52"/>
      <c r="FM371" s="52"/>
      <c r="FN371" s="52"/>
      <c r="FO371" s="52"/>
      <c r="FP371" s="52"/>
      <c r="FQ371" s="52"/>
      <c r="FR371" s="52"/>
      <c r="FS371" s="52"/>
      <c r="FT371" s="52"/>
      <c r="FU371" s="52"/>
      <c r="FV371" s="52"/>
      <c r="FW371" s="52"/>
      <c r="FX371" s="52"/>
      <c r="FY371" s="52"/>
      <c r="FZ371" s="52"/>
      <c r="GA371" s="52"/>
      <c r="GB371" s="52"/>
      <c r="GC371" s="52"/>
      <c r="GD371" s="52"/>
      <c r="GE371" s="52"/>
      <c r="GF371" s="52"/>
      <c r="GG371" s="52"/>
      <c r="GH371" s="52"/>
      <c r="GI371" s="52"/>
      <c r="GJ371" s="52"/>
      <c r="GK371" s="52"/>
      <c r="GL371" s="52"/>
      <c r="GM371" s="52"/>
      <c r="GN371" s="52"/>
      <c r="GO371" s="52"/>
      <c r="GP371" s="52"/>
      <c r="GQ371" s="52"/>
      <c r="GR371" s="52"/>
      <c r="GS371" s="52"/>
      <c r="GT371" s="52"/>
      <c r="GU371" s="52"/>
      <c r="GV371" s="52"/>
      <c r="GW371" s="52"/>
      <c r="GX371" s="52"/>
      <c r="GY371" s="52"/>
      <c r="GZ371" s="52"/>
      <c r="HA371" s="52"/>
      <c r="HB371" s="52"/>
      <c r="HC371" s="52"/>
      <c r="HD371" s="52"/>
      <c r="HE371" s="52"/>
      <c r="HF371" s="52"/>
      <c r="HG371" s="52"/>
      <c r="HH371" s="52"/>
      <c r="HI371" s="52"/>
      <c r="HJ371" s="52"/>
      <c r="HK371" s="52"/>
      <c r="HL371" s="52"/>
    </row>
    <row r="372" spans="1:220" s="53" customFormat="1" ht="14.25">
      <c r="A372" s="7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  <c r="GE372" s="52"/>
      <c r="GF372" s="52"/>
      <c r="GG372" s="52"/>
      <c r="GH372" s="52"/>
      <c r="GI372" s="52"/>
      <c r="GJ372" s="52"/>
      <c r="GK372" s="52"/>
      <c r="GL372" s="52"/>
      <c r="GM372" s="52"/>
      <c r="GN372" s="52"/>
      <c r="GO372" s="52"/>
      <c r="GP372" s="52"/>
      <c r="GQ372" s="52"/>
      <c r="GR372" s="52"/>
      <c r="GS372" s="52"/>
      <c r="GT372" s="52"/>
      <c r="GU372" s="52"/>
      <c r="GV372" s="52"/>
      <c r="GW372" s="52"/>
      <c r="GX372" s="52"/>
      <c r="GY372" s="52"/>
      <c r="GZ372" s="52"/>
      <c r="HA372" s="52"/>
      <c r="HB372" s="52"/>
      <c r="HC372" s="52"/>
      <c r="HD372" s="52"/>
      <c r="HE372" s="52"/>
      <c r="HF372" s="52"/>
      <c r="HG372" s="52"/>
      <c r="HH372" s="52"/>
      <c r="HI372" s="52"/>
      <c r="HJ372" s="52"/>
      <c r="HK372" s="52"/>
      <c r="HL372" s="52"/>
    </row>
    <row r="373" spans="1:220" s="53" customFormat="1" ht="14.25">
      <c r="A373" s="7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2"/>
      <c r="DX373" s="52"/>
      <c r="DY373" s="52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  <c r="EY373" s="52"/>
      <c r="EZ373" s="52"/>
      <c r="FA373" s="52"/>
      <c r="FB373" s="52"/>
      <c r="FC373" s="52"/>
      <c r="FD373" s="52"/>
      <c r="FE373" s="52"/>
      <c r="FF373" s="52"/>
      <c r="FG373" s="52"/>
      <c r="FH373" s="52"/>
      <c r="FI373" s="52"/>
      <c r="FJ373" s="52"/>
      <c r="FK373" s="52"/>
      <c r="FL373" s="52"/>
      <c r="FM373" s="52"/>
      <c r="FN373" s="52"/>
      <c r="FO373" s="52"/>
      <c r="FP373" s="52"/>
      <c r="FQ373" s="52"/>
      <c r="FR373" s="52"/>
      <c r="FS373" s="52"/>
      <c r="FT373" s="52"/>
      <c r="FU373" s="52"/>
      <c r="FV373" s="52"/>
      <c r="FW373" s="52"/>
      <c r="FX373" s="52"/>
      <c r="FY373" s="52"/>
      <c r="FZ373" s="52"/>
      <c r="GA373" s="52"/>
      <c r="GB373" s="52"/>
      <c r="GC373" s="52"/>
      <c r="GD373" s="52"/>
      <c r="GE373" s="52"/>
      <c r="GF373" s="52"/>
      <c r="GG373" s="52"/>
      <c r="GH373" s="52"/>
      <c r="GI373" s="52"/>
      <c r="GJ373" s="52"/>
      <c r="GK373" s="52"/>
      <c r="GL373" s="52"/>
      <c r="GM373" s="52"/>
      <c r="GN373" s="52"/>
      <c r="GO373" s="52"/>
      <c r="GP373" s="52"/>
      <c r="GQ373" s="52"/>
      <c r="GR373" s="52"/>
      <c r="GS373" s="52"/>
      <c r="GT373" s="52"/>
      <c r="GU373" s="52"/>
      <c r="GV373" s="52"/>
      <c r="GW373" s="52"/>
      <c r="GX373" s="52"/>
      <c r="GY373" s="52"/>
      <c r="GZ373" s="52"/>
      <c r="HA373" s="52"/>
      <c r="HB373" s="52"/>
      <c r="HC373" s="52"/>
      <c r="HD373" s="52"/>
      <c r="HE373" s="52"/>
      <c r="HF373" s="52"/>
      <c r="HG373" s="52"/>
      <c r="HH373" s="52"/>
      <c r="HI373" s="52"/>
      <c r="HJ373" s="52"/>
      <c r="HK373" s="52"/>
      <c r="HL373" s="52"/>
    </row>
    <row r="374" spans="1:220" s="53" customFormat="1" ht="14.25">
      <c r="A374" s="7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  <c r="EY374" s="52"/>
      <c r="EZ374" s="52"/>
      <c r="FA374" s="52"/>
      <c r="FB374" s="52"/>
      <c r="FC374" s="52"/>
      <c r="FD374" s="52"/>
      <c r="FE374" s="52"/>
      <c r="FF374" s="52"/>
      <c r="FG374" s="52"/>
      <c r="FH374" s="52"/>
      <c r="FI374" s="52"/>
      <c r="FJ374" s="52"/>
      <c r="FK374" s="52"/>
      <c r="FL374" s="52"/>
      <c r="FM374" s="52"/>
      <c r="FN374" s="52"/>
      <c r="FO374" s="52"/>
      <c r="FP374" s="52"/>
      <c r="FQ374" s="52"/>
      <c r="FR374" s="52"/>
      <c r="FS374" s="52"/>
      <c r="FT374" s="52"/>
      <c r="FU374" s="52"/>
      <c r="FV374" s="52"/>
      <c r="FW374" s="52"/>
      <c r="FX374" s="52"/>
      <c r="FY374" s="52"/>
      <c r="FZ374" s="52"/>
      <c r="GA374" s="52"/>
      <c r="GB374" s="52"/>
      <c r="GC374" s="52"/>
      <c r="GD374" s="52"/>
      <c r="GE374" s="52"/>
      <c r="GF374" s="52"/>
      <c r="GG374" s="52"/>
      <c r="GH374" s="52"/>
      <c r="GI374" s="52"/>
      <c r="GJ374" s="52"/>
      <c r="GK374" s="52"/>
      <c r="GL374" s="52"/>
      <c r="GM374" s="52"/>
      <c r="GN374" s="52"/>
      <c r="GO374" s="52"/>
      <c r="GP374" s="52"/>
      <c r="GQ374" s="52"/>
      <c r="GR374" s="52"/>
      <c r="GS374" s="52"/>
      <c r="GT374" s="52"/>
      <c r="GU374" s="52"/>
      <c r="GV374" s="52"/>
      <c r="GW374" s="52"/>
      <c r="GX374" s="52"/>
      <c r="GY374" s="52"/>
      <c r="GZ374" s="52"/>
      <c r="HA374" s="52"/>
      <c r="HB374" s="52"/>
      <c r="HC374" s="52"/>
      <c r="HD374" s="52"/>
      <c r="HE374" s="52"/>
      <c r="HF374" s="52"/>
      <c r="HG374" s="52"/>
      <c r="HH374" s="52"/>
      <c r="HI374" s="52"/>
      <c r="HJ374" s="52"/>
      <c r="HK374" s="52"/>
      <c r="HL374" s="52"/>
    </row>
    <row r="375" spans="1:220" s="53" customFormat="1" ht="14.25">
      <c r="A375" s="7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2"/>
      <c r="DX375" s="52"/>
      <c r="DY375" s="52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  <c r="EY375" s="52"/>
      <c r="EZ375" s="52"/>
      <c r="FA375" s="52"/>
      <c r="FB375" s="52"/>
      <c r="FC375" s="52"/>
      <c r="FD375" s="52"/>
      <c r="FE375" s="52"/>
      <c r="FF375" s="52"/>
      <c r="FG375" s="52"/>
      <c r="FH375" s="52"/>
      <c r="FI375" s="52"/>
      <c r="FJ375" s="52"/>
      <c r="FK375" s="52"/>
      <c r="FL375" s="52"/>
      <c r="FM375" s="52"/>
      <c r="FN375" s="52"/>
      <c r="FO375" s="52"/>
      <c r="FP375" s="52"/>
      <c r="FQ375" s="52"/>
      <c r="FR375" s="52"/>
      <c r="FS375" s="52"/>
      <c r="FT375" s="52"/>
      <c r="FU375" s="52"/>
      <c r="FV375" s="52"/>
      <c r="FW375" s="52"/>
      <c r="FX375" s="52"/>
      <c r="FY375" s="52"/>
      <c r="FZ375" s="52"/>
      <c r="GA375" s="52"/>
      <c r="GB375" s="52"/>
      <c r="GC375" s="52"/>
      <c r="GD375" s="52"/>
      <c r="GE375" s="52"/>
      <c r="GF375" s="52"/>
      <c r="GG375" s="52"/>
      <c r="GH375" s="52"/>
      <c r="GI375" s="52"/>
      <c r="GJ375" s="52"/>
      <c r="GK375" s="52"/>
      <c r="GL375" s="52"/>
      <c r="GM375" s="52"/>
      <c r="GN375" s="52"/>
      <c r="GO375" s="52"/>
      <c r="GP375" s="52"/>
      <c r="GQ375" s="52"/>
      <c r="GR375" s="52"/>
      <c r="GS375" s="52"/>
      <c r="GT375" s="52"/>
      <c r="GU375" s="52"/>
      <c r="GV375" s="52"/>
      <c r="GW375" s="52"/>
      <c r="GX375" s="52"/>
      <c r="GY375" s="52"/>
      <c r="GZ375" s="52"/>
      <c r="HA375" s="52"/>
      <c r="HB375" s="52"/>
      <c r="HC375" s="52"/>
      <c r="HD375" s="52"/>
      <c r="HE375" s="52"/>
      <c r="HF375" s="52"/>
      <c r="HG375" s="52"/>
      <c r="HH375" s="52"/>
      <c r="HI375" s="52"/>
      <c r="HJ375" s="52"/>
      <c r="HK375" s="52"/>
      <c r="HL375" s="52"/>
    </row>
    <row r="376" spans="1:220" s="53" customFormat="1" ht="14.25">
      <c r="A376" s="7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  <c r="EY376" s="52"/>
      <c r="EZ376" s="52"/>
      <c r="FA376" s="52"/>
      <c r="FB376" s="52"/>
      <c r="FC376" s="52"/>
      <c r="FD376" s="52"/>
      <c r="FE376" s="52"/>
      <c r="FF376" s="52"/>
      <c r="FG376" s="52"/>
      <c r="FH376" s="52"/>
      <c r="FI376" s="52"/>
      <c r="FJ376" s="52"/>
      <c r="FK376" s="52"/>
      <c r="FL376" s="52"/>
      <c r="FM376" s="52"/>
      <c r="FN376" s="52"/>
      <c r="FO376" s="52"/>
      <c r="FP376" s="52"/>
      <c r="FQ376" s="52"/>
      <c r="FR376" s="52"/>
      <c r="FS376" s="52"/>
      <c r="FT376" s="52"/>
      <c r="FU376" s="52"/>
      <c r="FV376" s="52"/>
      <c r="FW376" s="52"/>
      <c r="FX376" s="52"/>
      <c r="FY376" s="52"/>
      <c r="FZ376" s="52"/>
      <c r="GA376" s="52"/>
      <c r="GB376" s="52"/>
      <c r="GC376" s="52"/>
      <c r="GD376" s="52"/>
      <c r="GE376" s="52"/>
      <c r="GF376" s="52"/>
      <c r="GG376" s="52"/>
      <c r="GH376" s="52"/>
      <c r="GI376" s="52"/>
      <c r="GJ376" s="52"/>
      <c r="GK376" s="52"/>
      <c r="GL376" s="52"/>
      <c r="GM376" s="52"/>
      <c r="GN376" s="52"/>
      <c r="GO376" s="52"/>
      <c r="GP376" s="52"/>
      <c r="GQ376" s="52"/>
      <c r="GR376" s="52"/>
      <c r="GS376" s="52"/>
      <c r="GT376" s="52"/>
      <c r="GU376" s="52"/>
      <c r="GV376" s="52"/>
      <c r="GW376" s="52"/>
      <c r="GX376" s="52"/>
      <c r="GY376" s="52"/>
      <c r="GZ376" s="52"/>
      <c r="HA376" s="52"/>
      <c r="HB376" s="52"/>
      <c r="HC376" s="52"/>
      <c r="HD376" s="52"/>
      <c r="HE376" s="52"/>
      <c r="HF376" s="52"/>
      <c r="HG376" s="52"/>
      <c r="HH376" s="52"/>
      <c r="HI376" s="52"/>
      <c r="HJ376" s="52"/>
      <c r="HK376" s="52"/>
      <c r="HL376" s="52"/>
    </row>
    <row r="377" spans="1:220" s="53" customFormat="1" ht="14.25">
      <c r="A377" s="7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  <c r="GE377" s="52"/>
      <c r="GF377" s="52"/>
      <c r="GG377" s="52"/>
      <c r="GH377" s="52"/>
      <c r="GI377" s="52"/>
      <c r="GJ377" s="52"/>
      <c r="GK377" s="52"/>
      <c r="GL377" s="52"/>
      <c r="GM377" s="52"/>
      <c r="GN377" s="52"/>
      <c r="GO377" s="52"/>
      <c r="GP377" s="52"/>
      <c r="GQ377" s="52"/>
      <c r="GR377" s="52"/>
      <c r="GS377" s="52"/>
      <c r="GT377" s="52"/>
      <c r="GU377" s="52"/>
      <c r="GV377" s="52"/>
      <c r="GW377" s="52"/>
      <c r="GX377" s="52"/>
      <c r="GY377" s="52"/>
      <c r="GZ377" s="52"/>
      <c r="HA377" s="52"/>
      <c r="HB377" s="52"/>
      <c r="HC377" s="52"/>
      <c r="HD377" s="52"/>
      <c r="HE377" s="52"/>
      <c r="HF377" s="52"/>
      <c r="HG377" s="52"/>
      <c r="HH377" s="52"/>
      <c r="HI377" s="52"/>
      <c r="HJ377" s="52"/>
      <c r="HK377" s="52"/>
      <c r="HL377" s="52"/>
    </row>
    <row r="378" spans="1:220" s="53" customFormat="1" ht="14.25">
      <c r="A378" s="7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  <c r="GE378" s="52"/>
      <c r="GF378" s="52"/>
      <c r="GG378" s="52"/>
      <c r="GH378" s="52"/>
      <c r="GI378" s="52"/>
      <c r="GJ378" s="52"/>
      <c r="GK378" s="52"/>
      <c r="GL378" s="52"/>
      <c r="GM378" s="52"/>
      <c r="GN378" s="52"/>
      <c r="GO378" s="52"/>
      <c r="GP378" s="52"/>
      <c r="GQ378" s="52"/>
      <c r="GR378" s="52"/>
      <c r="GS378" s="52"/>
      <c r="GT378" s="52"/>
      <c r="GU378" s="52"/>
      <c r="GV378" s="52"/>
      <c r="GW378" s="52"/>
      <c r="GX378" s="52"/>
      <c r="GY378" s="52"/>
      <c r="GZ378" s="52"/>
      <c r="HA378" s="52"/>
      <c r="HB378" s="52"/>
      <c r="HC378" s="52"/>
      <c r="HD378" s="52"/>
      <c r="HE378" s="52"/>
      <c r="HF378" s="52"/>
      <c r="HG378" s="52"/>
      <c r="HH378" s="52"/>
      <c r="HI378" s="52"/>
      <c r="HJ378" s="52"/>
      <c r="HK378" s="52"/>
      <c r="HL378" s="52"/>
    </row>
    <row r="379" spans="1:220" s="53" customFormat="1" ht="14.25">
      <c r="A379" s="7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  <c r="CQ379" s="52"/>
      <c r="CR379" s="52"/>
      <c r="CS379" s="52"/>
      <c r="CT379" s="52"/>
      <c r="CU379" s="52"/>
      <c r="CV379" s="52"/>
      <c r="CW379" s="52"/>
      <c r="CX379" s="52"/>
      <c r="CY379" s="52"/>
      <c r="CZ379" s="52"/>
      <c r="DA379" s="52"/>
      <c r="DB379" s="52"/>
      <c r="DC379" s="52"/>
      <c r="DD379" s="52"/>
      <c r="DE379" s="52"/>
      <c r="DF379" s="52"/>
      <c r="DG379" s="52"/>
      <c r="DH379" s="52"/>
      <c r="DI379" s="52"/>
      <c r="DJ379" s="52"/>
      <c r="DK379" s="52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  <c r="DW379" s="52"/>
      <c r="DX379" s="52"/>
      <c r="DY379" s="52"/>
      <c r="DZ379" s="52"/>
      <c r="EA379" s="52"/>
      <c r="EB379" s="52"/>
      <c r="EC379" s="52"/>
      <c r="ED379" s="52"/>
      <c r="EE379" s="52"/>
      <c r="EF379" s="52"/>
      <c r="EG379" s="52"/>
      <c r="EH379" s="52"/>
      <c r="EI379" s="52"/>
      <c r="EJ379" s="52"/>
      <c r="EK379" s="52"/>
      <c r="EL379" s="52"/>
      <c r="EM379" s="52"/>
      <c r="EN379" s="52"/>
      <c r="EO379" s="52"/>
      <c r="EP379" s="52"/>
      <c r="EQ379" s="52"/>
      <c r="ER379" s="52"/>
      <c r="ES379" s="52"/>
      <c r="ET379" s="52"/>
      <c r="EU379" s="52"/>
      <c r="EV379" s="52"/>
      <c r="EW379" s="52"/>
      <c r="EX379" s="52"/>
      <c r="EY379" s="52"/>
      <c r="EZ379" s="52"/>
      <c r="FA379" s="52"/>
      <c r="FB379" s="52"/>
      <c r="FC379" s="52"/>
      <c r="FD379" s="52"/>
      <c r="FE379" s="52"/>
      <c r="FF379" s="52"/>
      <c r="FG379" s="52"/>
      <c r="FH379" s="52"/>
      <c r="FI379" s="52"/>
      <c r="FJ379" s="52"/>
      <c r="FK379" s="52"/>
      <c r="FL379" s="52"/>
      <c r="FM379" s="52"/>
      <c r="FN379" s="52"/>
      <c r="FO379" s="52"/>
      <c r="FP379" s="52"/>
      <c r="FQ379" s="52"/>
      <c r="FR379" s="52"/>
      <c r="FS379" s="52"/>
      <c r="FT379" s="52"/>
      <c r="FU379" s="52"/>
      <c r="FV379" s="52"/>
      <c r="FW379" s="52"/>
      <c r="FX379" s="52"/>
      <c r="FY379" s="52"/>
      <c r="FZ379" s="52"/>
      <c r="GA379" s="52"/>
      <c r="GB379" s="52"/>
      <c r="GC379" s="52"/>
      <c r="GD379" s="52"/>
      <c r="GE379" s="52"/>
      <c r="GF379" s="52"/>
      <c r="GG379" s="52"/>
      <c r="GH379" s="52"/>
      <c r="GI379" s="52"/>
      <c r="GJ379" s="52"/>
      <c r="GK379" s="52"/>
      <c r="GL379" s="52"/>
      <c r="GM379" s="52"/>
      <c r="GN379" s="52"/>
      <c r="GO379" s="52"/>
      <c r="GP379" s="52"/>
      <c r="GQ379" s="52"/>
      <c r="GR379" s="52"/>
      <c r="GS379" s="52"/>
      <c r="GT379" s="52"/>
      <c r="GU379" s="52"/>
      <c r="GV379" s="52"/>
      <c r="GW379" s="52"/>
      <c r="GX379" s="52"/>
      <c r="GY379" s="52"/>
      <c r="GZ379" s="52"/>
      <c r="HA379" s="52"/>
      <c r="HB379" s="52"/>
      <c r="HC379" s="52"/>
      <c r="HD379" s="52"/>
      <c r="HE379" s="52"/>
      <c r="HF379" s="52"/>
      <c r="HG379" s="52"/>
      <c r="HH379" s="52"/>
      <c r="HI379" s="52"/>
      <c r="HJ379" s="52"/>
      <c r="HK379" s="52"/>
      <c r="HL379" s="52"/>
    </row>
    <row r="380" spans="1:220" s="53" customFormat="1" ht="14.25">
      <c r="A380" s="7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  <c r="EY380" s="52"/>
      <c r="EZ380" s="52"/>
      <c r="FA380" s="52"/>
      <c r="FB380" s="52"/>
      <c r="FC380" s="52"/>
      <c r="FD380" s="52"/>
      <c r="FE380" s="52"/>
      <c r="FF380" s="52"/>
      <c r="FG380" s="52"/>
      <c r="FH380" s="52"/>
      <c r="FI380" s="52"/>
      <c r="FJ380" s="52"/>
      <c r="FK380" s="52"/>
      <c r="FL380" s="52"/>
      <c r="FM380" s="52"/>
      <c r="FN380" s="52"/>
      <c r="FO380" s="52"/>
      <c r="FP380" s="52"/>
      <c r="FQ380" s="52"/>
      <c r="FR380" s="52"/>
      <c r="FS380" s="52"/>
      <c r="FT380" s="52"/>
      <c r="FU380" s="52"/>
      <c r="FV380" s="52"/>
      <c r="FW380" s="52"/>
      <c r="FX380" s="52"/>
      <c r="FY380" s="52"/>
      <c r="FZ380" s="52"/>
      <c r="GA380" s="52"/>
      <c r="GB380" s="52"/>
      <c r="GC380" s="52"/>
      <c r="GD380" s="52"/>
      <c r="GE380" s="52"/>
      <c r="GF380" s="52"/>
      <c r="GG380" s="52"/>
      <c r="GH380" s="52"/>
      <c r="GI380" s="52"/>
      <c r="GJ380" s="52"/>
      <c r="GK380" s="52"/>
      <c r="GL380" s="52"/>
      <c r="GM380" s="52"/>
      <c r="GN380" s="52"/>
      <c r="GO380" s="52"/>
      <c r="GP380" s="52"/>
      <c r="GQ380" s="52"/>
      <c r="GR380" s="52"/>
      <c r="GS380" s="52"/>
      <c r="GT380" s="52"/>
      <c r="GU380" s="52"/>
      <c r="GV380" s="52"/>
      <c r="GW380" s="52"/>
      <c r="GX380" s="52"/>
      <c r="GY380" s="52"/>
      <c r="GZ380" s="52"/>
      <c r="HA380" s="52"/>
      <c r="HB380" s="52"/>
      <c r="HC380" s="52"/>
      <c r="HD380" s="52"/>
      <c r="HE380" s="52"/>
      <c r="HF380" s="52"/>
      <c r="HG380" s="52"/>
      <c r="HH380" s="52"/>
      <c r="HI380" s="52"/>
      <c r="HJ380" s="52"/>
      <c r="HK380" s="52"/>
      <c r="HL380" s="52"/>
    </row>
    <row r="381" spans="1:220" s="53" customFormat="1" ht="14.25">
      <c r="A381" s="7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  <c r="CU381" s="52"/>
      <c r="CV381" s="52"/>
      <c r="CW381" s="52"/>
      <c r="CX381" s="52"/>
      <c r="CY381" s="52"/>
      <c r="CZ381" s="52"/>
      <c r="DA381" s="5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2"/>
      <c r="DX381" s="52"/>
      <c r="DY381" s="52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  <c r="EY381" s="52"/>
      <c r="EZ381" s="52"/>
      <c r="FA381" s="52"/>
      <c r="FB381" s="52"/>
      <c r="FC381" s="52"/>
      <c r="FD381" s="52"/>
      <c r="FE381" s="52"/>
      <c r="FF381" s="52"/>
      <c r="FG381" s="52"/>
      <c r="FH381" s="52"/>
      <c r="FI381" s="52"/>
      <c r="FJ381" s="52"/>
      <c r="FK381" s="52"/>
      <c r="FL381" s="52"/>
      <c r="FM381" s="52"/>
      <c r="FN381" s="52"/>
      <c r="FO381" s="52"/>
      <c r="FP381" s="52"/>
      <c r="FQ381" s="52"/>
      <c r="FR381" s="52"/>
      <c r="FS381" s="52"/>
      <c r="FT381" s="52"/>
      <c r="FU381" s="52"/>
      <c r="FV381" s="52"/>
      <c r="FW381" s="52"/>
      <c r="FX381" s="52"/>
      <c r="FY381" s="52"/>
      <c r="FZ381" s="52"/>
      <c r="GA381" s="52"/>
      <c r="GB381" s="52"/>
      <c r="GC381" s="52"/>
      <c r="GD381" s="52"/>
      <c r="GE381" s="52"/>
      <c r="GF381" s="52"/>
      <c r="GG381" s="52"/>
      <c r="GH381" s="52"/>
      <c r="GI381" s="52"/>
      <c r="GJ381" s="52"/>
      <c r="GK381" s="52"/>
      <c r="GL381" s="52"/>
      <c r="GM381" s="52"/>
      <c r="GN381" s="52"/>
      <c r="GO381" s="52"/>
      <c r="GP381" s="52"/>
      <c r="GQ381" s="52"/>
      <c r="GR381" s="52"/>
      <c r="GS381" s="52"/>
      <c r="GT381" s="52"/>
      <c r="GU381" s="52"/>
      <c r="GV381" s="52"/>
      <c r="GW381" s="52"/>
      <c r="GX381" s="52"/>
      <c r="GY381" s="52"/>
      <c r="GZ381" s="52"/>
      <c r="HA381" s="52"/>
      <c r="HB381" s="52"/>
      <c r="HC381" s="52"/>
      <c r="HD381" s="52"/>
      <c r="HE381" s="52"/>
      <c r="HF381" s="52"/>
      <c r="HG381" s="52"/>
      <c r="HH381" s="52"/>
      <c r="HI381" s="52"/>
      <c r="HJ381" s="52"/>
      <c r="HK381" s="52"/>
      <c r="HL381" s="52"/>
    </row>
    <row r="382" spans="1:220" s="53" customFormat="1" ht="14.25">
      <c r="A382" s="7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  <c r="GE382" s="52"/>
      <c r="GF382" s="52"/>
      <c r="GG382" s="52"/>
      <c r="GH382" s="52"/>
      <c r="GI382" s="52"/>
      <c r="GJ382" s="52"/>
      <c r="GK382" s="52"/>
      <c r="GL382" s="52"/>
      <c r="GM382" s="52"/>
      <c r="GN382" s="52"/>
      <c r="GO382" s="52"/>
      <c r="GP382" s="52"/>
      <c r="GQ382" s="52"/>
      <c r="GR382" s="52"/>
      <c r="GS382" s="52"/>
      <c r="GT382" s="52"/>
      <c r="GU382" s="52"/>
      <c r="GV382" s="52"/>
      <c r="GW382" s="52"/>
      <c r="GX382" s="52"/>
      <c r="GY382" s="52"/>
      <c r="GZ382" s="52"/>
      <c r="HA382" s="52"/>
      <c r="HB382" s="52"/>
      <c r="HC382" s="52"/>
      <c r="HD382" s="52"/>
      <c r="HE382" s="52"/>
      <c r="HF382" s="52"/>
      <c r="HG382" s="52"/>
      <c r="HH382" s="52"/>
      <c r="HI382" s="52"/>
      <c r="HJ382" s="52"/>
      <c r="HK382" s="52"/>
      <c r="HL382" s="52"/>
    </row>
    <row r="383" spans="1:220" s="53" customFormat="1" ht="14.25">
      <c r="A383" s="7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  <c r="CU383" s="52"/>
      <c r="CV383" s="52"/>
      <c r="CW383" s="52"/>
      <c r="CX383" s="52"/>
      <c r="CY383" s="52"/>
      <c r="CZ383" s="52"/>
      <c r="DA383" s="5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2"/>
      <c r="DX383" s="52"/>
      <c r="DY383" s="52"/>
      <c r="DZ383" s="52"/>
      <c r="EA383" s="52"/>
      <c r="EB383" s="52"/>
      <c r="EC383" s="52"/>
      <c r="ED383" s="52"/>
      <c r="EE383" s="52"/>
      <c r="EF383" s="52"/>
      <c r="EG383" s="52"/>
      <c r="EH383" s="52"/>
      <c r="EI383" s="52"/>
      <c r="EJ383" s="52"/>
      <c r="EK383" s="52"/>
      <c r="EL383" s="52"/>
      <c r="EM383" s="52"/>
      <c r="EN383" s="52"/>
      <c r="EO383" s="52"/>
      <c r="EP383" s="52"/>
      <c r="EQ383" s="52"/>
      <c r="ER383" s="52"/>
      <c r="ES383" s="52"/>
      <c r="ET383" s="52"/>
      <c r="EU383" s="52"/>
      <c r="EV383" s="52"/>
      <c r="EW383" s="52"/>
      <c r="EX383" s="52"/>
      <c r="EY383" s="52"/>
      <c r="EZ383" s="52"/>
      <c r="FA383" s="52"/>
      <c r="FB383" s="52"/>
      <c r="FC383" s="52"/>
      <c r="FD383" s="52"/>
      <c r="FE383" s="52"/>
      <c r="FF383" s="52"/>
      <c r="FG383" s="52"/>
      <c r="FH383" s="52"/>
      <c r="FI383" s="52"/>
      <c r="FJ383" s="52"/>
      <c r="FK383" s="52"/>
      <c r="FL383" s="52"/>
      <c r="FM383" s="52"/>
      <c r="FN383" s="52"/>
      <c r="FO383" s="52"/>
      <c r="FP383" s="52"/>
      <c r="FQ383" s="52"/>
      <c r="FR383" s="52"/>
      <c r="FS383" s="52"/>
      <c r="FT383" s="52"/>
      <c r="FU383" s="52"/>
      <c r="FV383" s="52"/>
      <c r="FW383" s="52"/>
      <c r="FX383" s="52"/>
      <c r="FY383" s="52"/>
      <c r="FZ383" s="52"/>
      <c r="GA383" s="52"/>
      <c r="GB383" s="52"/>
      <c r="GC383" s="52"/>
      <c r="GD383" s="52"/>
      <c r="GE383" s="52"/>
      <c r="GF383" s="52"/>
      <c r="GG383" s="52"/>
      <c r="GH383" s="52"/>
      <c r="GI383" s="52"/>
      <c r="GJ383" s="52"/>
      <c r="GK383" s="52"/>
      <c r="GL383" s="52"/>
      <c r="GM383" s="52"/>
      <c r="GN383" s="52"/>
      <c r="GO383" s="52"/>
      <c r="GP383" s="52"/>
      <c r="GQ383" s="52"/>
      <c r="GR383" s="52"/>
      <c r="GS383" s="52"/>
      <c r="GT383" s="52"/>
      <c r="GU383" s="52"/>
      <c r="GV383" s="52"/>
      <c r="GW383" s="52"/>
      <c r="GX383" s="52"/>
      <c r="GY383" s="52"/>
      <c r="GZ383" s="52"/>
      <c r="HA383" s="52"/>
      <c r="HB383" s="52"/>
      <c r="HC383" s="52"/>
      <c r="HD383" s="52"/>
      <c r="HE383" s="52"/>
      <c r="HF383" s="52"/>
      <c r="HG383" s="52"/>
      <c r="HH383" s="52"/>
      <c r="HI383" s="52"/>
      <c r="HJ383" s="52"/>
      <c r="HK383" s="52"/>
      <c r="HL383" s="52"/>
    </row>
    <row r="384" spans="1:220" s="53" customFormat="1" ht="14.25">
      <c r="A384" s="7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  <c r="GE384" s="52"/>
      <c r="GF384" s="52"/>
      <c r="GG384" s="52"/>
      <c r="GH384" s="52"/>
      <c r="GI384" s="52"/>
      <c r="GJ384" s="52"/>
      <c r="GK384" s="52"/>
      <c r="GL384" s="52"/>
      <c r="GM384" s="52"/>
      <c r="GN384" s="52"/>
      <c r="GO384" s="52"/>
      <c r="GP384" s="52"/>
      <c r="GQ384" s="52"/>
      <c r="GR384" s="52"/>
      <c r="GS384" s="52"/>
      <c r="GT384" s="52"/>
      <c r="GU384" s="52"/>
      <c r="GV384" s="52"/>
      <c r="GW384" s="52"/>
      <c r="GX384" s="52"/>
      <c r="GY384" s="52"/>
      <c r="GZ384" s="52"/>
      <c r="HA384" s="52"/>
      <c r="HB384" s="52"/>
      <c r="HC384" s="52"/>
      <c r="HD384" s="52"/>
      <c r="HE384" s="52"/>
      <c r="HF384" s="52"/>
      <c r="HG384" s="52"/>
      <c r="HH384" s="52"/>
      <c r="HI384" s="52"/>
      <c r="HJ384" s="52"/>
      <c r="HK384" s="52"/>
      <c r="HL384" s="52"/>
    </row>
    <row r="385" spans="1:220" s="53" customFormat="1" ht="14.25">
      <c r="A385" s="7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  <c r="FF385" s="52"/>
      <c r="FG385" s="52"/>
      <c r="FH385" s="52"/>
      <c r="FI385" s="52"/>
      <c r="FJ385" s="52"/>
      <c r="FK385" s="52"/>
      <c r="FL385" s="52"/>
      <c r="FM385" s="52"/>
      <c r="FN385" s="52"/>
      <c r="FO385" s="52"/>
      <c r="FP385" s="52"/>
      <c r="FQ385" s="52"/>
      <c r="FR385" s="52"/>
      <c r="FS385" s="52"/>
      <c r="FT385" s="52"/>
      <c r="FU385" s="52"/>
      <c r="FV385" s="52"/>
      <c r="FW385" s="52"/>
      <c r="FX385" s="52"/>
      <c r="FY385" s="52"/>
      <c r="FZ385" s="52"/>
      <c r="GA385" s="52"/>
      <c r="GB385" s="52"/>
      <c r="GC385" s="52"/>
      <c r="GD385" s="52"/>
      <c r="GE385" s="52"/>
      <c r="GF385" s="52"/>
      <c r="GG385" s="52"/>
      <c r="GH385" s="52"/>
      <c r="GI385" s="52"/>
      <c r="GJ385" s="52"/>
      <c r="GK385" s="52"/>
      <c r="GL385" s="52"/>
      <c r="GM385" s="52"/>
      <c r="GN385" s="52"/>
      <c r="GO385" s="52"/>
      <c r="GP385" s="52"/>
      <c r="GQ385" s="52"/>
      <c r="GR385" s="52"/>
      <c r="GS385" s="52"/>
      <c r="GT385" s="52"/>
      <c r="GU385" s="52"/>
      <c r="GV385" s="52"/>
      <c r="GW385" s="52"/>
      <c r="GX385" s="52"/>
      <c r="GY385" s="52"/>
      <c r="GZ385" s="52"/>
      <c r="HA385" s="52"/>
      <c r="HB385" s="52"/>
      <c r="HC385" s="52"/>
      <c r="HD385" s="52"/>
      <c r="HE385" s="52"/>
      <c r="HF385" s="52"/>
      <c r="HG385" s="52"/>
      <c r="HH385" s="52"/>
      <c r="HI385" s="52"/>
      <c r="HJ385" s="52"/>
      <c r="HK385" s="52"/>
      <c r="HL385" s="52"/>
    </row>
    <row r="386" spans="1:220" s="53" customFormat="1" ht="14.25">
      <c r="A386" s="7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  <c r="FF386" s="52"/>
      <c r="FG386" s="52"/>
      <c r="FH386" s="52"/>
      <c r="FI386" s="52"/>
      <c r="FJ386" s="52"/>
      <c r="FK386" s="52"/>
      <c r="FL386" s="52"/>
      <c r="FM386" s="52"/>
      <c r="FN386" s="52"/>
      <c r="FO386" s="52"/>
      <c r="FP386" s="52"/>
      <c r="FQ386" s="52"/>
      <c r="FR386" s="52"/>
      <c r="FS386" s="52"/>
      <c r="FT386" s="52"/>
      <c r="FU386" s="52"/>
      <c r="FV386" s="52"/>
      <c r="FW386" s="52"/>
      <c r="FX386" s="52"/>
      <c r="FY386" s="52"/>
      <c r="FZ386" s="52"/>
      <c r="GA386" s="52"/>
      <c r="GB386" s="52"/>
      <c r="GC386" s="52"/>
      <c r="GD386" s="52"/>
      <c r="GE386" s="52"/>
      <c r="GF386" s="52"/>
      <c r="GG386" s="52"/>
      <c r="GH386" s="52"/>
      <c r="GI386" s="52"/>
      <c r="GJ386" s="52"/>
      <c r="GK386" s="52"/>
      <c r="GL386" s="52"/>
      <c r="GM386" s="52"/>
      <c r="GN386" s="52"/>
      <c r="GO386" s="52"/>
      <c r="GP386" s="52"/>
      <c r="GQ386" s="52"/>
      <c r="GR386" s="52"/>
      <c r="GS386" s="52"/>
      <c r="GT386" s="52"/>
      <c r="GU386" s="52"/>
      <c r="GV386" s="52"/>
      <c r="GW386" s="52"/>
      <c r="GX386" s="52"/>
      <c r="GY386" s="52"/>
      <c r="GZ386" s="52"/>
      <c r="HA386" s="52"/>
      <c r="HB386" s="52"/>
      <c r="HC386" s="52"/>
      <c r="HD386" s="52"/>
      <c r="HE386" s="52"/>
      <c r="HF386" s="52"/>
      <c r="HG386" s="52"/>
      <c r="HH386" s="52"/>
      <c r="HI386" s="52"/>
      <c r="HJ386" s="52"/>
      <c r="HK386" s="52"/>
      <c r="HL386" s="52"/>
    </row>
    <row r="387" spans="1:220" s="53" customFormat="1" ht="14.25">
      <c r="A387" s="7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  <c r="EY387" s="52"/>
      <c r="EZ387" s="52"/>
      <c r="FA387" s="52"/>
      <c r="FB387" s="52"/>
      <c r="FC387" s="52"/>
      <c r="FD387" s="52"/>
      <c r="FE387" s="52"/>
      <c r="FF387" s="52"/>
      <c r="FG387" s="52"/>
      <c r="FH387" s="52"/>
      <c r="FI387" s="52"/>
      <c r="FJ387" s="52"/>
      <c r="FK387" s="52"/>
      <c r="FL387" s="52"/>
      <c r="FM387" s="52"/>
      <c r="FN387" s="52"/>
      <c r="FO387" s="52"/>
      <c r="FP387" s="52"/>
      <c r="FQ387" s="52"/>
      <c r="FR387" s="52"/>
      <c r="FS387" s="52"/>
      <c r="FT387" s="52"/>
      <c r="FU387" s="52"/>
      <c r="FV387" s="52"/>
      <c r="FW387" s="52"/>
      <c r="FX387" s="52"/>
      <c r="FY387" s="52"/>
      <c r="FZ387" s="52"/>
      <c r="GA387" s="52"/>
      <c r="GB387" s="52"/>
      <c r="GC387" s="52"/>
      <c r="GD387" s="52"/>
      <c r="GE387" s="52"/>
      <c r="GF387" s="52"/>
      <c r="GG387" s="52"/>
      <c r="GH387" s="52"/>
      <c r="GI387" s="52"/>
      <c r="GJ387" s="52"/>
      <c r="GK387" s="52"/>
      <c r="GL387" s="52"/>
      <c r="GM387" s="52"/>
      <c r="GN387" s="52"/>
      <c r="GO387" s="52"/>
      <c r="GP387" s="52"/>
      <c r="GQ387" s="52"/>
      <c r="GR387" s="52"/>
      <c r="GS387" s="52"/>
      <c r="GT387" s="52"/>
      <c r="GU387" s="52"/>
      <c r="GV387" s="52"/>
      <c r="GW387" s="52"/>
      <c r="GX387" s="52"/>
      <c r="GY387" s="52"/>
      <c r="GZ387" s="52"/>
      <c r="HA387" s="52"/>
      <c r="HB387" s="52"/>
      <c r="HC387" s="52"/>
      <c r="HD387" s="52"/>
      <c r="HE387" s="52"/>
      <c r="HF387" s="52"/>
      <c r="HG387" s="52"/>
      <c r="HH387" s="52"/>
      <c r="HI387" s="52"/>
      <c r="HJ387" s="52"/>
      <c r="HK387" s="52"/>
      <c r="HL387" s="52"/>
    </row>
    <row r="388" spans="1:220" s="53" customFormat="1" ht="14.25">
      <c r="A388" s="7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  <c r="EY388" s="52"/>
      <c r="EZ388" s="52"/>
      <c r="FA388" s="52"/>
      <c r="FB388" s="52"/>
      <c r="FC388" s="52"/>
      <c r="FD388" s="52"/>
      <c r="FE388" s="52"/>
      <c r="FF388" s="52"/>
      <c r="FG388" s="52"/>
      <c r="FH388" s="52"/>
      <c r="FI388" s="52"/>
      <c r="FJ388" s="52"/>
      <c r="FK388" s="52"/>
      <c r="FL388" s="52"/>
      <c r="FM388" s="52"/>
      <c r="FN388" s="52"/>
      <c r="FO388" s="52"/>
      <c r="FP388" s="52"/>
      <c r="FQ388" s="52"/>
      <c r="FR388" s="52"/>
      <c r="FS388" s="52"/>
      <c r="FT388" s="52"/>
      <c r="FU388" s="52"/>
      <c r="FV388" s="52"/>
      <c r="FW388" s="52"/>
      <c r="FX388" s="52"/>
      <c r="FY388" s="52"/>
      <c r="FZ388" s="52"/>
      <c r="GA388" s="52"/>
      <c r="GB388" s="52"/>
      <c r="GC388" s="52"/>
      <c r="GD388" s="52"/>
      <c r="GE388" s="52"/>
      <c r="GF388" s="52"/>
      <c r="GG388" s="52"/>
      <c r="GH388" s="52"/>
      <c r="GI388" s="52"/>
      <c r="GJ388" s="52"/>
      <c r="GK388" s="52"/>
      <c r="GL388" s="52"/>
      <c r="GM388" s="52"/>
      <c r="GN388" s="52"/>
      <c r="GO388" s="52"/>
      <c r="GP388" s="52"/>
      <c r="GQ388" s="52"/>
      <c r="GR388" s="52"/>
      <c r="GS388" s="52"/>
      <c r="GT388" s="52"/>
      <c r="GU388" s="52"/>
      <c r="GV388" s="52"/>
      <c r="GW388" s="52"/>
      <c r="GX388" s="52"/>
      <c r="GY388" s="52"/>
      <c r="GZ388" s="52"/>
      <c r="HA388" s="52"/>
      <c r="HB388" s="52"/>
      <c r="HC388" s="52"/>
      <c r="HD388" s="52"/>
      <c r="HE388" s="52"/>
      <c r="HF388" s="52"/>
      <c r="HG388" s="52"/>
      <c r="HH388" s="52"/>
      <c r="HI388" s="52"/>
      <c r="HJ388" s="52"/>
      <c r="HK388" s="52"/>
      <c r="HL388" s="52"/>
    </row>
    <row r="389" spans="1:220" s="53" customFormat="1" ht="14.25">
      <c r="A389" s="7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  <c r="EY389" s="52"/>
      <c r="EZ389" s="52"/>
      <c r="FA389" s="52"/>
      <c r="FB389" s="52"/>
      <c r="FC389" s="52"/>
      <c r="FD389" s="52"/>
      <c r="FE389" s="52"/>
      <c r="FF389" s="52"/>
      <c r="FG389" s="52"/>
      <c r="FH389" s="52"/>
      <c r="FI389" s="52"/>
      <c r="FJ389" s="52"/>
      <c r="FK389" s="52"/>
      <c r="FL389" s="52"/>
      <c r="FM389" s="52"/>
      <c r="FN389" s="52"/>
      <c r="FO389" s="52"/>
      <c r="FP389" s="52"/>
      <c r="FQ389" s="52"/>
      <c r="FR389" s="52"/>
      <c r="FS389" s="52"/>
      <c r="FT389" s="52"/>
      <c r="FU389" s="52"/>
      <c r="FV389" s="52"/>
      <c r="FW389" s="52"/>
      <c r="FX389" s="52"/>
      <c r="FY389" s="52"/>
      <c r="FZ389" s="52"/>
      <c r="GA389" s="52"/>
      <c r="GB389" s="52"/>
      <c r="GC389" s="52"/>
      <c r="GD389" s="52"/>
      <c r="GE389" s="52"/>
      <c r="GF389" s="52"/>
      <c r="GG389" s="52"/>
      <c r="GH389" s="52"/>
      <c r="GI389" s="52"/>
      <c r="GJ389" s="52"/>
      <c r="GK389" s="52"/>
      <c r="GL389" s="52"/>
      <c r="GM389" s="52"/>
      <c r="GN389" s="52"/>
      <c r="GO389" s="52"/>
      <c r="GP389" s="52"/>
      <c r="GQ389" s="52"/>
      <c r="GR389" s="52"/>
      <c r="GS389" s="52"/>
      <c r="GT389" s="52"/>
      <c r="GU389" s="52"/>
      <c r="GV389" s="52"/>
      <c r="GW389" s="52"/>
      <c r="GX389" s="52"/>
      <c r="GY389" s="52"/>
      <c r="GZ389" s="52"/>
      <c r="HA389" s="52"/>
      <c r="HB389" s="52"/>
      <c r="HC389" s="52"/>
      <c r="HD389" s="52"/>
      <c r="HE389" s="52"/>
      <c r="HF389" s="52"/>
      <c r="HG389" s="52"/>
      <c r="HH389" s="52"/>
      <c r="HI389" s="52"/>
      <c r="HJ389" s="52"/>
      <c r="HK389" s="52"/>
      <c r="HL389" s="52"/>
    </row>
    <row r="390" spans="1:220" s="53" customFormat="1" ht="14.25">
      <c r="A390" s="7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2"/>
      <c r="GJ390" s="52"/>
      <c r="GK390" s="52"/>
      <c r="GL390" s="52"/>
      <c r="GM390" s="52"/>
      <c r="GN390" s="52"/>
      <c r="GO390" s="52"/>
      <c r="GP390" s="52"/>
      <c r="GQ390" s="52"/>
      <c r="GR390" s="52"/>
      <c r="GS390" s="52"/>
      <c r="GT390" s="52"/>
      <c r="GU390" s="52"/>
      <c r="GV390" s="52"/>
      <c r="GW390" s="52"/>
      <c r="GX390" s="52"/>
      <c r="GY390" s="52"/>
      <c r="GZ390" s="52"/>
      <c r="HA390" s="52"/>
      <c r="HB390" s="52"/>
      <c r="HC390" s="52"/>
      <c r="HD390" s="52"/>
      <c r="HE390" s="52"/>
      <c r="HF390" s="52"/>
      <c r="HG390" s="52"/>
      <c r="HH390" s="52"/>
      <c r="HI390" s="52"/>
      <c r="HJ390" s="52"/>
      <c r="HK390" s="52"/>
      <c r="HL390" s="52"/>
    </row>
    <row r="391" spans="1:220" s="53" customFormat="1" ht="14.25">
      <c r="A391" s="7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2"/>
      <c r="DX391" s="52"/>
      <c r="DY391" s="52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  <c r="EY391" s="52"/>
      <c r="EZ391" s="52"/>
      <c r="FA391" s="52"/>
      <c r="FB391" s="52"/>
      <c r="FC391" s="52"/>
      <c r="FD391" s="52"/>
      <c r="FE391" s="52"/>
      <c r="FF391" s="52"/>
      <c r="FG391" s="52"/>
      <c r="FH391" s="52"/>
      <c r="FI391" s="52"/>
      <c r="FJ391" s="52"/>
      <c r="FK391" s="52"/>
      <c r="FL391" s="52"/>
      <c r="FM391" s="52"/>
      <c r="FN391" s="52"/>
      <c r="FO391" s="52"/>
      <c r="FP391" s="52"/>
      <c r="FQ391" s="52"/>
      <c r="FR391" s="52"/>
      <c r="FS391" s="52"/>
      <c r="FT391" s="52"/>
      <c r="FU391" s="52"/>
      <c r="FV391" s="52"/>
      <c r="FW391" s="52"/>
      <c r="FX391" s="52"/>
      <c r="FY391" s="52"/>
      <c r="FZ391" s="52"/>
      <c r="GA391" s="52"/>
      <c r="GB391" s="52"/>
      <c r="GC391" s="52"/>
      <c r="GD391" s="52"/>
      <c r="GE391" s="52"/>
      <c r="GF391" s="52"/>
      <c r="GG391" s="52"/>
      <c r="GH391" s="52"/>
      <c r="GI391" s="52"/>
      <c r="GJ391" s="52"/>
      <c r="GK391" s="52"/>
      <c r="GL391" s="52"/>
      <c r="GM391" s="52"/>
      <c r="GN391" s="52"/>
      <c r="GO391" s="52"/>
      <c r="GP391" s="52"/>
      <c r="GQ391" s="52"/>
      <c r="GR391" s="52"/>
      <c r="GS391" s="52"/>
      <c r="GT391" s="52"/>
      <c r="GU391" s="52"/>
      <c r="GV391" s="52"/>
      <c r="GW391" s="52"/>
      <c r="GX391" s="52"/>
      <c r="GY391" s="52"/>
      <c r="GZ391" s="52"/>
      <c r="HA391" s="52"/>
      <c r="HB391" s="52"/>
      <c r="HC391" s="52"/>
      <c r="HD391" s="52"/>
      <c r="HE391" s="52"/>
      <c r="HF391" s="52"/>
      <c r="HG391" s="52"/>
      <c r="HH391" s="52"/>
      <c r="HI391" s="52"/>
      <c r="HJ391" s="52"/>
      <c r="HK391" s="52"/>
      <c r="HL391" s="52"/>
    </row>
    <row r="392" spans="1:220" s="53" customFormat="1" ht="14.25">
      <c r="A392" s="7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  <c r="EY392" s="52"/>
      <c r="EZ392" s="52"/>
      <c r="FA392" s="52"/>
      <c r="FB392" s="52"/>
      <c r="FC392" s="52"/>
      <c r="FD392" s="52"/>
      <c r="FE392" s="52"/>
      <c r="FF392" s="52"/>
      <c r="FG392" s="52"/>
      <c r="FH392" s="52"/>
      <c r="FI392" s="52"/>
      <c r="FJ392" s="52"/>
      <c r="FK392" s="52"/>
      <c r="FL392" s="52"/>
      <c r="FM392" s="52"/>
      <c r="FN392" s="52"/>
      <c r="FO392" s="52"/>
      <c r="FP392" s="52"/>
      <c r="FQ392" s="52"/>
      <c r="FR392" s="52"/>
      <c r="FS392" s="52"/>
      <c r="FT392" s="52"/>
      <c r="FU392" s="52"/>
      <c r="FV392" s="52"/>
      <c r="FW392" s="52"/>
      <c r="FX392" s="52"/>
      <c r="FY392" s="52"/>
      <c r="FZ392" s="52"/>
      <c r="GA392" s="52"/>
      <c r="GB392" s="52"/>
      <c r="GC392" s="52"/>
      <c r="GD392" s="52"/>
      <c r="GE392" s="52"/>
      <c r="GF392" s="52"/>
      <c r="GG392" s="52"/>
      <c r="GH392" s="52"/>
      <c r="GI392" s="52"/>
      <c r="GJ392" s="52"/>
      <c r="GK392" s="52"/>
      <c r="GL392" s="52"/>
      <c r="GM392" s="52"/>
      <c r="GN392" s="52"/>
      <c r="GO392" s="52"/>
      <c r="GP392" s="52"/>
      <c r="GQ392" s="52"/>
      <c r="GR392" s="52"/>
      <c r="GS392" s="52"/>
      <c r="GT392" s="52"/>
      <c r="GU392" s="52"/>
      <c r="GV392" s="52"/>
      <c r="GW392" s="52"/>
      <c r="GX392" s="52"/>
      <c r="GY392" s="52"/>
      <c r="GZ392" s="52"/>
      <c r="HA392" s="52"/>
      <c r="HB392" s="52"/>
      <c r="HC392" s="52"/>
      <c r="HD392" s="52"/>
      <c r="HE392" s="52"/>
      <c r="HF392" s="52"/>
      <c r="HG392" s="52"/>
      <c r="HH392" s="52"/>
      <c r="HI392" s="52"/>
      <c r="HJ392" s="52"/>
      <c r="HK392" s="52"/>
      <c r="HL392" s="52"/>
    </row>
    <row r="393" spans="1:220" s="53" customFormat="1" ht="14.25">
      <c r="A393" s="7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</row>
    <row r="394" spans="1:220" s="53" customFormat="1" ht="14.25">
      <c r="A394" s="7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  <c r="HC394" s="52"/>
      <c r="HD394" s="52"/>
      <c r="HE394" s="52"/>
      <c r="HF394" s="52"/>
      <c r="HG394" s="52"/>
      <c r="HH394" s="52"/>
      <c r="HI394" s="52"/>
      <c r="HJ394" s="52"/>
      <c r="HK394" s="52"/>
      <c r="HL394" s="52"/>
    </row>
    <row r="395" spans="1:220" s="53" customFormat="1" ht="14.25">
      <c r="A395" s="7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  <c r="CU395" s="52"/>
      <c r="CV395" s="52"/>
      <c r="CW395" s="52"/>
      <c r="CX395" s="52"/>
      <c r="CY395" s="52"/>
      <c r="CZ395" s="52"/>
      <c r="DA395" s="5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2"/>
      <c r="DX395" s="52"/>
      <c r="DY395" s="52"/>
      <c r="DZ395" s="52"/>
      <c r="EA395" s="52"/>
      <c r="EB395" s="52"/>
      <c r="EC395" s="52"/>
      <c r="ED395" s="52"/>
      <c r="EE395" s="52"/>
      <c r="EF395" s="52"/>
      <c r="EG395" s="52"/>
      <c r="EH395" s="52"/>
      <c r="EI395" s="52"/>
      <c r="EJ395" s="52"/>
      <c r="EK395" s="52"/>
      <c r="EL395" s="52"/>
      <c r="EM395" s="52"/>
      <c r="EN395" s="52"/>
      <c r="EO395" s="52"/>
      <c r="EP395" s="52"/>
      <c r="EQ395" s="52"/>
      <c r="ER395" s="52"/>
      <c r="ES395" s="52"/>
      <c r="ET395" s="52"/>
      <c r="EU395" s="52"/>
      <c r="EV395" s="52"/>
      <c r="EW395" s="52"/>
      <c r="EX395" s="52"/>
      <c r="EY395" s="52"/>
      <c r="EZ395" s="52"/>
      <c r="FA395" s="52"/>
      <c r="FB395" s="52"/>
      <c r="FC395" s="52"/>
      <c r="FD395" s="52"/>
      <c r="FE395" s="52"/>
      <c r="FF395" s="52"/>
      <c r="FG395" s="52"/>
      <c r="FH395" s="52"/>
      <c r="FI395" s="52"/>
      <c r="FJ395" s="52"/>
      <c r="FK395" s="52"/>
      <c r="FL395" s="52"/>
      <c r="FM395" s="52"/>
      <c r="FN395" s="52"/>
      <c r="FO395" s="52"/>
      <c r="FP395" s="52"/>
      <c r="FQ395" s="52"/>
      <c r="FR395" s="52"/>
      <c r="FS395" s="52"/>
      <c r="FT395" s="52"/>
      <c r="FU395" s="52"/>
      <c r="FV395" s="52"/>
      <c r="FW395" s="52"/>
      <c r="FX395" s="52"/>
      <c r="FY395" s="52"/>
      <c r="FZ395" s="52"/>
      <c r="GA395" s="52"/>
      <c r="GB395" s="52"/>
      <c r="GC395" s="52"/>
      <c r="GD395" s="52"/>
      <c r="GE395" s="52"/>
      <c r="GF395" s="52"/>
      <c r="GG395" s="52"/>
      <c r="GH395" s="52"/>
      <c r="GI395" s="52"/>
      <c r="GJ395" s="52"/>
      <c r="GK395" s="52"/>
      <c r="GL395" s="52"/>
      <c r="GM395" s="52"/>
      <c r="GN395" s="52"/>
      <c r="GO395" s="52"/>
      <c r="GP395" s="52"/>
      <c r="GQ395" s="52"/>
      <c r="GR395" s="52"/>
      <c r="GS395" s="52"/>
      <c r="GT395" s="52"/>
      <c r="GU395" s="52"/>
      <c r="GV395" s="52"/>
      <c r="GW395" s="52"/>
      <c r="GX395" s="52"/>
      <c r="GY395" s="52"/>
      <c r="GZ395" s="52"/>
      <c r="HA395" s="52"/>
      <c r="HB395" s="52"/>
      <c r="HC395" s="52"/>
      <c r="HD395" s="52"/>
      <c r="HE395" s="52"/>
      <c r="HF395" s="52"/>
      <c r="HG395" s="52"/>
      <c r="HH395" s="52"/>
      <c r="HI395" s="52"/>
      <c r="HJ395" s="52"/>
      <c r="HK395" s="52"/>
      <c r="HL395" s="52"/>
    </row>
    <row r="396" spans="1:220" s="53" customFormat="1" ht="14.25">
      <c r="A396" s="7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  <c r="CU396" s="52"/>
      <c r="CV396" s="52"/>
      <c r="CW396" s="52"/>
      <c r="CX396" s="52"/>
      <c r="CY396" s="52"/>
      <c r="CZ396" s="52"/>
      <c r="DA396" s="5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2"/>
      <c r="DX396" s="52"/>
      <c r="DY396" s="52"/>
      <c r="DZ396" s="52"/>
      <c r="EA396" s="52"/>
      <c r="EB396" s="52"/>
      <c r="EC396" s="52"/>
      <c r="ED396" s="52"/>
      <c r="EE396" s="52"/>
      <c r="EF396" s="52"/>
      <c r="EG396" s="52"/>
      <c r="EH396" s="52"/>
      <c r="EI396" s="52"/>
      <c r="EJ396" s="52"/>
      <c r="EK396" s="52"/>
      <c r="EL396" s="52"/>
      <c r="EM396" s="52"/>
      <c r="EN396" s="52"/>
      <c r="EO396" s="52"/>
      <c r="EP396" s="52"/>
      <c r="EQ396" s="52"/>
      <c r="ER396" s="52"/>
      <c r="ES396" s="52"/>
      <c r="ET396" s="52"/>
      <c r="EU396" s="52"/>
      <c r="EV396" s="52"/>
      <c r="EW396" s="52"/>
      <c r="EX396" s="52"/>
      <c r="EY396" s="52"/>
      <c r="EZ396" s="52"/>
      <c r="FA396" s="52"/>
      <c r="FB396" s="52"/>
      <c r="FC396" s="52"/>
      <c r="FD396" s="52"/>
      <c r="FE396" s="52"/>
      <c r="FF396" s="52"/>
      <c r="FG396" s="52"/>
      <c r="FH396" s="52"/>
      <c r="FI396" s="52"/>
      <c r="FJ396" s="52"/>
      <c r="FK396" s="52"/>
      <c r="FL396" s="52"/>
      <c r="FM396" s="52"/>
      <c r="FN396" s="52"/>
      <c r="FO396" s="52"/>
      <c r="FP396" s="52"/>
      <c r="FQ396" s="52"/>
      <c r="FR396" s="52"/>
      <c r="FS396" s="52"/>
      <c r="FT396" s="52"/>
      <c r="FU396" s="52"/>
      <c r="FV396" s="52"/>
      <c r="FW396" s="52"/>
      <c r="FX396" s="52"/>
      <c r="FY396" s="52"/>
      <c r="FZ396" s="52"/>
      <c r="GA396" s="52"/>
      <c r="GB396" s="52"/>
      <c r="GC396" s="52"/>
      <c r="GD396" s="52"/>
      <c r="GE396" s="52"/>
      <c r="GF396" s="52"/>
      <c r="GG396" s="52"/>
      <c r="GH396" s="52"/>
      <c r="GI396" s="52"/>
      <c r="GJ396" s="52"/>
      <c r="GK396" s="52"/>
      <c r="GL396" s="52"/>
      <c r="GM396" s="52"/>
      <c r="GN396" s="52"/>
      <c r="GO396" s="52"/>
      <c r="GP396" s="52"/>
      <c r="GQ396" s="52"/>
      <c r="GR396" s="52"/>
      <c r="GS396" s="52"/>
      <c r="GT396" s="52"/>
      <c r="GU396" s="52"/>
      <c r="GV396" s="52"/>
      <c r="GW396" s="52"/>
      <c r="GX396" s="52"/>
      <c r="GY396" s="52"/>
      <c r="GZ396" s="52"/>
      <c r="HA396" s="52"/>
      <c r="HB396" s="52"/>
      <c r="HC396" s="52"/>
      <c r="HD396" s="52"/>
      <c r="HE396" s="52"/>
      <c r="HF396" s="52"/>
      <c r="HG396" s="52"/>
      <c r="HH396" s="52"/>
      <c r="HI396" s="52"/>
      <c r="HJ396" s="52"/>
      <c r="HK396" s="52"/>
      <c r="HL396" s="52"/>
    </row>
    <row r="397" spans="1:220" s="53" customFormat="1" ht="14.25">
      <c r="A397" s="7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  <c r="CU397" s="52"/>
      <c r="CV397" s="52"/>
      <c r="CW397" s="52"/>
      <c r="CX397" s="52"/>
      <c r="CY397" s="52"/>
      <c r="CZ397" s="52"/>
      <c r="DA397" s="5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2"/>
      <c r="DX397" s="52"/>
      <c r="DY397" s="52"/>
      <c r="DZ397" s="52"/>
      <c r="EA397" s="52"/>
      <c r="EB397" s="52"/>
      <c r="EC397" s="52"/>
      <c r="ED397" s="52"/>
      <c r="EE397" s="52"/>
      <c r="EF397" s="52"/>
      <c r="EG397" s="52"/>
      <c r="EH397" s="52"/>
      <c r="EI397" s="52"/>
      <c r="EJ397" s="52"/>
      <c r="EK397" s="52"/>
      <c r="EL397" s="52"/>
      <c r="EM397" s="52"/>
      <c r="EN397" s="52"/>
      <c r="EO397" s="52"/>
      <c r="EP397" s="52"/>
      <c r="EQ397" s="52"/>
      <c r="ER397" s="52"/>
      <c r="ES397" s="52"/>
      <c r="ET397" s="52"/>
      <c r="EU397" s="52"/>
      <c r="EV397" s="52"/>
      <c r="EW397" s="52"/>
      <c r="EX397" s="52"/>
      <c r="EY397" s="52"/>
      <c r="EZ397" s="52"/>
      <c r="FA397" s="52"/>
      <c r="FB397" s="52"/>
      <c r="FC397" s="52"/>
      <c r="FD397" s="52"/>
      <c r="FE397" s="52"/>
      <c r="FF397" s="52"/>
      <c r="FG397" s="52"/>
      <c r="FH397" s="52"/>
      <c r="FI397" s="52"/>
      <c r="FJ397" s="52"/>
      <c r="FK397" s="52"/>
      <c r="FL397" s="52"/>
      <c r="FM397" s="52"/>
      <c r="FN397" s="52"/>
      <c r="FO397" s="52"/>
      <c r="FP397" s="52"/>
      <c r="FQ397" s="52"/>
      <c r="FR397" s="52"/>
      <c r="FS397" s="52"/>
      <c r="FT397" s="52"/>
      <c r="FU397" s="52"/>
      <c r="FV397" s="52"/>
      <c r="FW397" s="52"/>
      <c r="FX397" s="52"/>
      <c r="FY397" s="52"/>
      <c r="FZ397" s="52"/>
      <c r="GA397" s="52"/>
      <c r="GB397" s="52"/>
      <c r="GC397" s="52"/>
      <c r="GD397" s="52"/>
      <c r="GE397" s="52"/>
      <c r="GF397" s="52"/>
      <c r="GG397" s="52"/>
      <c r="GH397" s="52"/>
      <c r="GI397" s="52"/>
      <c r="GJ397" s="52"/>
      <c r="GK397" s="52"/>
      <c r="GL397" s="52"/>
      <c r="GM397" s="52"/>
      <c r="GN397" s="52"/>
      <c r="GO397" s="52"/>
      <c r="GP397" s="52"/>
      <c r="GQ397" s="52"/>
      <c r="GR397" s="52"/>
      <c r="GS397" s="52"/>
      <c r="GT397" s="52"/>
      <c r="GU397" s="52"/>
      <c r="GV397" s="52"/>
      <c r="GW397" s="52"/>
      <c r="GX397" s="52"/>
      <c r="GY397" s="52"/>
      <c r="GZ397" s="52"/>
      <c r="HA397" s="52"/>
      <c r="HB397" s="52"/>
      <c r="HC397" s="52"/>
      <c r="HD397" s="52"/>
      <c r="HE397" s="52"/>
      <c r="HF397" s="52"/>
      <c r="HG397" s="52"/>
      <c r="HH397" s="52"/>
      <c r="HI397" s="52"/>
      <c r="HJ397" s="52"/>
      <c r="HK397" s="52"/>
      <c r="HL397" s="52"/>
    </row>
    <row r="398" spans="1:220" s="53" customFormat="1" ht="14.25">
      <c r="A398" s="7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  <c r="EY398" s="52"/>
      <c r="EZ398" s="52"/>
      <c r="FA398" s="52"/>
      <c r="FB398" s="52"/>
      <c r="FC398" s="52"/>
      <c r="FD398" s="52"/>
      <c r="FE398" s="52"/>
      <c r="FF398" s="52"/>
      <c r="FG398" s="52"/>
      <c r="FH398" s="52"/>
      <c r="FI398" s="52"/>
      <c r="FJ398" s="52"/>
      <c r="FK398" s="52"/>
      <c r="FL398" s="52"/>
      <c r="FM398" s="52"/>
      <c r="FN398" s="52"/>
      <c r="FO398" s="52"/>
      <c r="FP398" s="52"/>
      <c r="FQ398" s="52"/>
      <c r="FR398" s="52"/>
      <c r="FS398" s="52"/>
      <c r="FT398" s="52"/>
      <c r="FU398" s="52"/>
      <c r="FV398" s="52"/>
      <c r="FW398" s="52"/>
      <c r="FX398" s="52"/>
      <c r="FY398" s="52"/>
      <c r="FZ398" s="52"/>
      <c r="GA398" s="52"/>
      <c r="GB398" s="52"/>
      <c r="GC398" s="52"/>
      <c r="GD398" s="52"/>
      <c r="GE398" s="52"/>
      <c r="GF398" s="52"/>
      <c r="GG398" s="52"/>
      <c r="GH398" s="52"/>
      <c r="GI398" s="52"/>
      <c r="GJ398" s="52"/>
      <c r="GK398" s="52"/>
      <c r="GL398" s="52"/>
      <c r="GM398" s="52"/>
      <c r="GN398" s="52"/>
      <c r="GO398" s="52"/>
      <c r="GP398" s="52"/>
      <c r="GQ398" s="52"/>
      <c r="GR398" s="52"/>
      <c r="GS398" s="52"/>
      <c r="GT398" s="52"/>
      <c r="GU398" s="52"/>
      <c r="GV398" s="52"/>
      <c r="GW398" s="52"/>
      <c r="GX398" s="52"/>
      <c r="GY398" s="52"/>
      <c r="GZ398" s="52"/>
      <c r="HA398" s="52"/>
      <c r="HB398" s="52"/>
      <c r="HC398" s="52"/>
      <c r="HD398" s="52"/>
      <c r="HE398" s="52"/>
      <c r="HF398" s="52"/>
      <c r="HG398" s="52"/>
      <c r="HH398" s="52"/>
      <c r="HI398" s="52"/>
      <c r="HJ398" s="52"/>
      <c r="HK398" s="52"/>
      <c r="HL398" s="52"/>
    </row>
    <row r="399" spans="1:220" s="53" customFormat="1" ht="14.25">
      <c r="A399" s="7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2"/>
      <c r="DX399" s="52"/>
      <c r="DY399" s="52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  <c r="EY399" s="52"/>
      <c r="EZ399" s="52"/>
      <c r="FA399" s="52"/>
      <c r="FB399" s="52"/>
      <c r="FC399" s="52"/>
      <c r="FD399" s="52"/>
      <c r="FE399" s="52"/>
      <c r="FF399" s="52"/>
      <c r="FG399" s="52"/>
      <c r="FH399" s="52"/>
      <c r="FI399" s="52"/>
      <c r="FJ399" s="52"/>
      <c r="FK399" s="52"/>
      <c r="FL399" s="52"/>
      <c r="FM399" s="52"/>
      <c r="FN399" s="52"/>
      <c r="FO399" s="52"/>
      <c r="FP399" s="52"/>
      <c r="FQ399" s="52"/>
      <c r="FR399" s="52"/>
      <c r="FS399" s="52"/>
      <c r="FT399" s="52"/>
      <c r="FU399" s="52"/>
      <c r="FV399" s="52"/>
      <c r="FW399" s="52"/>
      <c r="FX399" s="52"/>
      <c r="FY399" s="52"/>
      <c r="FZ399" s="52"/>
      <c r="GA399" s="52"/>
      <c r="GB399" s="52"/>
      <c r="GC399" s="52"/>
      <c r="GD399" s="52"/>
      <c r="GE399" s="52"/>
      <c r="GF399" s="52"/>
      <c r="GG399" s="52"/>
      <c r="GH399" s="52"/>
      <c r="GI399" s="52"/>
      <c r="GJ399" s="52"/>
      <c r="GK399" s="52"/>
      <c r="GL399" s="52"/>
      <c r="GM399" s="52"/>
      <c r="GN399" s="52"/>
      <c r="GO399" s="52"/>
      <c r="GP399" s="52"/>
      <c r="GQ399" s="52"/>
      <c r="GR399" s="52"/>
      <c r="GS399" s="52"/>
      <c r="GT399" s="52"/>
      <c r="GU399" s="52"/>
      <c r="GV399" s="52"/>
      <c r="GW399" s="52"/>
      <c r="GX399" s="52"/>
      <c r="GY399" s="52"/>
      <c r="GZ399" s="52"/>
      <c r="HA399" s="52"/>
      <c r="HB399" s="52"/>
      <c r="HC399" s="52"/>
      <c r="HD399" s="52"/>
      <c r="HE399" s="52"/>
      <c r="HF399" s="52"/>
      <c r="HG399" s="52"/>
      <c r="HH399" s="52"/>
      <c r="HI399" s="52"/>
      <c r="HJ399" s="52"/>
      <c r="HK399" s="52"/>
      <c r="HL399" s="52"/>
    </row>
    <row r="400" spans="1:220" s="53" customFormat="1" ht="14.25">
      <c r="A400" s="7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2"/>
      <c r="DX400" s="52"/>
      <c r="DY400" s="52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  <c r="EY400" s="52"/>
      <c r="EZ400" s="52"/>
      <c r="FA400" s="52"/>
      <c r="FB400" s="52"/>
      <c r="FC400" s="52"/>
      <c r="FD400" s="52"/>
      <c r="FE400" s="52"/>
      <c r="FF400" s="52"/>
      <c r="FG400" s="52"/>
      <c r="FH400" s="52"/>
      <c r="FI400" s="52"/>
      <c r="FJ400" s="52"/>
      <c r="FK400" s="52"/>
      <c r="FL400" s="52"/>
      <c r="FM400" s="52"/>
      <c r="FN400" s="52"/>
      <c r="FO400" s="52"/>
      <c r="FP400" s="52"/>
      <c r="FQ400" s="52"/>
      <c r="FR400" s="52"/>
      <c r="FS400" s="52"/>
      <c r="FT400" s="52"/>
      <c r="FU400" s="52"/>
      <c r="FV400" s="52"/>
      <c r="FW400" s="52"/>
      <c r="FX400" s="52"/>
      <c r="FY400" s="52"/>
      <c r="FZ400" s="52"/>
      <c r="GA400" s="52"/>
      <c r="GB400" s="52"/>
      <c r="GC400" s="52"/>
      <c r="GD400" s="52"/>
      <c r="GE400" s="52"/>
      <c r="GF400" s="52"/>
      <c r="GG400" s="52"/>
      <c r="GH400" s="52"/>
      <c r="GI400" s="52"/>
      <c r="GJ400" s="52"/>
      <c r="GK400" s="52"/>
      <c r="GL400" s="52"/>
      <c r="GM400" s="52"/>
      <c r="GN400" s="52"/>
      <c r="GO400" s="52"/>
      <c r="GP400" s="52"/>
      <c r="GQ400" s="52"/>
      <c r="GR400" s="52"/>
      <c r="GS400" s="52"/>
      <c r="GT400" s="52"/>
      <c r="GU400" s="52"/>
      <c r="GV400" s="52"/>
      <c r="GW400" s="52"/>
      <c r="GX400" s="52"/>
      <c r="GY400" s="52"/>
      <c r="GZ400" s="52"/>
      <c r="HA400" s="52"/>
      <c r="HB400" s="52"/>
      <c r="HC400" s="52"/>
      <c r="HD400" s="52"/>
      <c r="HE400" s="52"/>
      <c r="HF400" s="52"/>
      <c r="HG400" s="52"/>
      <c r="HH400" s="52"/>
      <c r="HI400" s="52"/>
      <c r="HJ400" s="52"/>
      <c r="HK400" s="52"/>
      <c r="HL400" s="52"/>
    </row>
    <row r="401" spans="1:220" s="53" customFormat="1" ht="14.25">
      <c r="A401" s="7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  <c r="EY401" s="52"/>
      <c r="EZ401" s="52"/>
      <c r="FA401" s="52"/>
      <c r="FB401" s="52"/>
      <c r="FC401" s="52"/>
      <c r="FD401" s="52"/>
      <c r="FE401" s="52"/>
      <c r="FF401" s="52"/>
      <c r="FG401" s="52"/>
      <c r="FH401" s="52"/>
      <c r="FI401" s="52"/>
      <c r="FJ401" s="52"/>
      <c r="FK401" s="52"/>
      <c r="FL401" s="52"/>
      <c r="FM401" s="52"/>
      <c r="FN401" s="52"/>
      <c r="FO401" s="52"/>
      <c r="FP401" s="52"/>
      <c r="FQ401" s="52"/>
      <c r="FR401" s="52"/>
      <c r="FS401" s="52"/>
      <c r="FT401" s="52"/>
      <c r="FU401" s="52"/>
      <c r="FV401" s="52"/>
      <c r="FW401" s="52"/>
      <c r="FX401" s="52"/>
      <c r="FY401" s="52"/>
      <c r="FZ401" s="52"/>
      <c r="GA401" s="52"/>
      <c r="GB401" s="52"/>
      <c r="GC401" s="52"/>
      <c r="GD401" s="52"/>
      <c r="GE401" s="52"/>
      <c r="GF401" s="52"/>
      <c r="GG401" s="52"/>
      <c r="GH401" s="52"/>
      <c r="GI401" s="52"/>
      <c r="GJ401" s="52"/>
      <c r="GK401" s="52"/>
      <c r="GL401" s="52"/>
      <c r="GM401" s="52"/>
      <c r="GN401" s="52"/>
      <c r="GO401" s="52"/>
      <c r="GP401" s="52"/>
      <c r="GQ401" s="52"/>
      <c r="GR401" s="52"/>
      <c r="GS401" s="52"/>
      <c r="GT401" s="52"/>
      <c r="GU401" s="52"/>
      <c r="GV401" s="52"/>
      <c r="GW401" s="52"/>
      <c r="GX401" s="52"/>
      <c r="GY401" s="52"/>
      <c r="GZ401" s="52"/>
      <c r="HA401" s="52"/>
      <c r="HB401" s="52"/>
      <c r="HC401" s="52"/>
      <c r="HD401" s="52"/>
      <c r="HE401" s="52"/>
      <c r="HF401" s="52"/>
      <c r="HG401" s="52"/>
      <c r="HH401" s="52"/>
      <c r="HI401" s="52"/>
      <c r="HJ401" s="52"/>
      <c r="HK401" s="52"/>
      <c r="HL401" s="52"/>
    </row>
    <row r="402" spans="1:220" s="53" customFormat="1" ht="14.25">
      <c r="A402" s="7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  <c r="EY402" s="52"/>
      <c r="EZ402" s="52"/>
      <c r="FA402" s="52"/>
      <c r="FB402" s="52"/>
      <c r="FC402" s="52"/>
      <c r="FD402" s="52"/>
      <c r="FE402" s="52"/>
      <c r="FF402" s="52"/>
      <c r="FG402" s="52"/>
      <c r="FH402" s="52"/>
      <c r="FI402" s="52"/>
      <c r="FJ402" s="52"/>
      <c r="FK402" s="52"/>
      <c r="FL402" s="52"/>
      <c r="FM402" s="52"/>
      <c r="FN402" s="52"/>
      <c r="FO402" s="52"/>
      <c r="FP402" s="52"/>
      <c r="FQ402" s="52"/>
      <c r="FR402" s="52"/>
      <c r="FS402" s="52"/>
      <c r="FT402" s="52"/>
      <c r="FU402" s="52"/>
      <c r="FV402" s="52"/>
      <c r="FW402" s="52"/>
      <c r="FX402" s="52"/>
      <c r="FY402" s="52"/>
      <c r="FZ402" s="52"/>
      <c r="GA402" s="52"/>
      <c r="GB402" s="52"/>
      <c r="GC402" s="52"/>
      <c r="GD402" s="52"/>
      <c r="GE402" s="52"/>
      <c r="GF402" s="52"/>
      <c r="GG402" s="52"/>
      <c r="GH402" s="52"/>
      <c r="GI402" s="52"/>
      <c r="GJ402" s="52"/>
      <c r="GK402" s="52"/>
      <c r="GL402" s="52"/>
      <c r="GM402" s="52"/>
      <c r="GN402" s="52"/>
      <c r="GO402" s="52"/>
      <c r="GP402" s="52"/>
      <c r="GQ402" s="52"/>
      <c r="GR402" s="52"/>
      <c r="GS402" s="52"/>
      <c r="GT402" s="52"/>
      <c r="GU402" s="52"/>
      <c r="GV402" s="52"/>
      <c r="GW402" s="52"/>
      <c r="GX402" s="52"/>
      <c r="GY402" s="52"/>
      <c r="GZ402" s="52"/>
      <c r="HA402" s="52"/>
      <c r="HB402" s="52"/>
      <c r="HC402" s="52"/>
      <c r="HD402" s="52"/>
      <c r="HE402" s="52"/>
      <c r="HF402" s="52"/>
      <c r="HG402" s="52"/>
      <c r="HH402" s="52"/>
      <c r="HI402" s="52"/>
      <c r="HJ402" s="52"/>
      <c r="HK402" s="52"/>
      <c r="HL402" s="52"/>
    </row>
    <row r="403" spans="1:220" s="53" customFormat="1" ht="14.25">
      <c r="A403" s="7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  <c r="EY403" s="52"/>
      <c r="EZ403" s="52"/>
      <c r="FA403" s="52"/>
      <c r="FB403" s="52"/>
      <c r="FC403" s="52"/>
      <c r="FD403" s="52"/>
      <c r="FE403" s="52"/>
      <c r="FF403" s="52"/>
      <c r="FG403" s="52"/>
      <c r="FH403" s="52"/>
      <c r="FI403" s="52"/>
      <c r="FJ403" s="52"/>
      <c r="FK403" s="52"/>
      <c r="FL403" s="52"/>
      <c r="FM403" s="52"/>
      <c r="FN403" s="52"/>
      <c r="FO403" s="52"/>
      <c r="FP403" s="52"/>
      <c r="FQ403" s="52"/>
      <c r="FR403" s="52"/>
      <c r="FS403" s="52"/>
      <c r="FT403" s="52"/>
      <c r="FU403" s="52"/>
      <c r="FV403" s="52"/>
      <c r="FW403" s="52"/>
      <c r="FX403" s="52"/>
      <c r="FY403" s="52"/>
      <c r="FZ403" s="52"/>
      <c r="GA403" s="52"/>
      <c r="GB403" s="52"/>
      <c r="GC403" s="52"/>
      <c r="GD403" s="52"/>
      <c r="GE403" s="52"/>
      <c r="GF403" s="52"/>
      <c r="GG403" s="52"/>
      <c r="GH403" s="52"/>
      <c r="GI403" s="52"/>
      <c r="GJ403" s="52"/>
      <c r="GK403" s="52"/>
      <c r="GL403" s="52"/>
      <c r="GM403" s="52"/>
      <c r="GN403" s="52"/>
      <c r="GO403" s="52"/>
      <c r="GP403" s="52"/>
      <c r="GQ403" s="52"/>
      <c r="GR403" s="52"/>
      <c r="GS403" s="52"/>
      <c r="GT403" s="52"/>
      <c r="GU403" s="52"/>
      <c r="GV403" s="52"/>
      <c r="GW403" s="52"/>
      <c r="GX403" s="52"/>
      <c r="GY403" s="52"/>
      <c r="GZ403" s="52"/>
      <c r="HA403" s="52"/>
      <c r="HB403" s="52"/>
      <c r="HC403" s="52"/>
      <c r="HD403" s="52"/>
      <c r="HE403" s="52"/>
      <c r="HF403" s="52"/>
      <c r="HG403" s="52"/>
      <c r="HH403" s="52"/>
      <c r="HI403" s="52"/>
      <c r="HJ403" s="52"/>
      <c r="HK403" s="52"/>
      <c r="HL403" s="52"/>
    </row>
    <row r="404" spans="1:220" s="53" customFormat="1" ht="14.25">
      <c r="A404" s="7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  <c r="HC404" s="52"/>
      <c r="HD404" s="52"/>
      <c r="HE404" s="52"/>
      <c r="HF404" s="52"/>
      <c r="HG404" s="52"/>
      <c r="HH404" s="52"/>
      <c r="HI404" s="52"/>
      <c r="HJ404" s="52"/>
      <c r="HK404" s="52"/>
      <c r="HL404" s="52"/>
    </row>
    <row r="405" spans="1:220" s="53" customFormat="1" ht="14.25">
      <c r="A405" s="7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/>
      <c r="DX405" s="52"/>
      <c r="DY405" s="52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  <c r="EY405" s="52"/>
      <c r="EZ405" s="52"/>
      <c r="FA405" s="52"/>
      <c r="FB405" s="52"/>
      <c r="FC405" s="52"/>
      <c r="FD405" s="52"/>
      <c r="FE405" s="52"/>
      <c r="FF405" s="52"/>
      <c r="FG405" s="52"/>
      <c r="FH405" s="52"/>
      <c r="FI405" s="52"/>
      <c r="FJ405" s="52"/>
      <c r="FK405" s="52"/>
      <c r="FL405" s="52"/>
      <c r="FM405" s="52"/>
      <c r="FN405" s="52"/>
      <c r="FO405" s="52"/>
      <c r="FP405" s="52"/>
      <c r="FQ405" s="52"/>
      <c r="FR405" s="52"/>
      <c r="FS405" s="52"/>
      <c r="FT405" s="52"/>
      <c r="FU405" s="52"/>
      <c r="FV405" s="52"/>
      <c r="FW405" s="52"/>
      <c r="FX405" s="52"/>
      <c r="FY405" s="52"/>
      <c r="FZ405" s="52"/>
      <c r="GA405" s="52"/>
      <c r="GB405" s="52"/>
      <c r="GC405" s="52"/>
      <c r="GD405" s="52"/>
      <c r="GE405" s="52"/>
      <c r="GF405" s="52"/>
      <c r="GG405" s="52"/>
      <c r="GH405" s="52"/>
      <c r="GI405" s="52"/>
      <c r="GJ405" s="52"/>
      <c r="GK405" s="52"/>
      <c r="GL405" s="52"/>
      <c r="GM405" s="52"/>
      <c r="GN405" s="52"/>
      <c r="GO405" s="52"/>
      <c r="GP405" s="52"/>
      <c r="GQ405" s="52"/>
      <c r="GR405" s="52"/>
      <c r="GS405" s="52"/>
      <c r="GT405" s="52"/>
      <c r="GU405" s="52"/>
      <c r="GV405" s="52"/>
      <c r="GW405" s="52"/>
      <c r="GX405" s="52"/>
      <c r="GY405" s="52"/>
      <c r="GZ405" s="52"/>
      <c r="HA405" s="52"/>
      <c r="HB405" s="52"/>
      <c r="HC405" s="52"/>
      <c r="HD405" s="52"/>
      <c r="HE405" s="52"/>
      <c r="HF405" s="52"/>
      <c r="HG405" s="52"/>
      <c r="HH405" s="52"/>
      <c r="HI405" s="52"/>
      <c r="HJ405" s="52"/>
      <c r="HK405" s="52"/>
      <c r="HL405" s="52"/>
    </row>
    <row r="406" spans="1:220" s="53" customFormat="1" ht="14.25">
      <c r="A406" s="7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  <c r="EY406" s="52"/>
      <c r="EZ406" s="52"/>
      <c r="FA406" s="52"/>
      <c r="FB406" s="52"/>
      <c r="FC406" s="52"/>
      <c r="FD406" s="52"/>
      <c r="FE406" s="52"/>
      <c r="FF406" s="52"/>
      <c r="FG406" s="52"/>
      <c r="FH406" s="52"/>
      <c r="FI406" s="52"/>
      <c r="FJ406" s="52"/>
      <c r="FK406" s="52"/>
      <c r="FL406" s="52"/>
      <c r="FM406" s="52"/>
      <c r="FN406" s="52"/>
      <c r="FO406" s="52"/>
      <c r="FP406" s="52"/>
      <c r="FQ406" s="52"/>
      <c r="FR406" s="52"/>
      <c r="FS406" s="52"/>
      <c r="FT406" s="52"/>
      <c r="FU406" s="52"/>
      <c r="FV406" s="52"/>
      <c r="FW406" s="52"/>
      <c r="FX406" s="52"/>
      <c r="FY406" s="52"/>
      <c r="FZ406" s="52"/>
      <c r="GA406" s="52"/>
      <c r="GB406" s="52"/>
      <c r="GC406" s="52"/>
      <c r="GD406" s="52"/>
      <c r="GE406" s="52"/>
      <c r="GF406" s="52"/>
      <c r="GG406" s="52"/>
      <c r="GH406" s="52"/>
      <c r="GI406" s="52"/>
      <c r="GJ406" s="52"/>
      <c r="GK406" s="52"/>
      <c r="GL406" s="52"/>
      <c r="GM406" s="52"/>
      <c r="GN406" s="52"/>
      <c r="GO406" s="52"/>
      <c r="GP406" s="52"/>
      <c r="GQ406" s="52"/>
      <c r="GR406" s="52"/>
      <c r="GS406" s="52"/>
      <c r="GT406" s="52"/>
      <c r="GU406" s="52"/>
      <c r="GV406" s="52"/>
      <c r="GW406" s="52"/>
      <c r="GX406" s="52"/>
      <c r="GY406" s="52"/>
      <c r="GZ406" s="52"/>
      <c r="HA406" s="52"/>
      <c r="HB406" s="52"/>
      <c r="HC406" s="52"/>
      <c r="HD406" s="52"/>
      <c r="HE406" s="52"/>
      <c r="HF406" s="52"/>
      <c r="HG406" s="52"/>
      <c r="HH406" s="52"/>
      <c r="HI406" s="52"/>
      <c r="HJ406" s="52"/>
      <c r="HK406" s="52"/>
      <c r="HL406" s="52"/>
    </row>
    <row r="407" spans="1:220" s="53" customFormat="1" ht="14.25">
      <c r="A407" s="7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  <c r="EY407" s="52"/>
      <c r="EZ407" s="52"/>
      <c r="FA407" s="52"/>
      <c r="FB407" s="52"/>
      <c r="FC407" s="52"/>
      <c r="FD407" s="52"/>
      <c r="FE407" s="52"/>
      <c r="FF407" s="52"/>
      <c r="FG407" s="52"/>
      <c r="FH407" s="52"/>
      <c r="FI407" s="52"/>
      <c r="FJ407" s="52"/>
      <c r="FK407" s="52"/>
      <c r="FL407" s="52"/>
      <c r="FM407" s="52"/>
      <c r="FN407" s="52"/>
      <c r="FO407" s="52"/>
      <c r="FP407" s="52"/>
      <c r="FQ407" s="52"/>
      <c r="FR407" s="52"/>
      <c r="FS407" s="52"/>
      <c r="FT407" s="52"/>
      <c r="FU407" s="52"/>
      <c r="FV407" s="52"/>
      <c r="FW407" s="52"/>
      <c r="FX407" s="52"/>
      <c r="FY407" s="52"/>
      <c r="FZ407" s="52"/>
      <c r="GA407" s="52"/>
      <c r="GB407" s="52"/>
      <c r="GC407" s="52"/>
      <c r="GD407" s="52"/>
      <c r="GE407" s="52"/>
      <c r="GF407" s="52"/>
      <c r="GG407" s="52"/>
      <c r="GH407" s="52"/>
      <c r="GI407" s="52"/>
      <c r="GJ407" s="52"/>
      <c r="GK407" s="52"/>
      <c r="GL407" s="52"/>
      <c r="GM407" s="52"/>
      <c r="GN407" s="52"/>
      <c r="GO407" s="52"/>
      <c r="GP407" s="52"/>
      <c r="GQ407" s="52"/>
      <c r="GR407" s="52"/>
      <c r="GS407" s="52"/>
      <c r="GT407" s="52"/>
      <c r="GU407" s="52"/>
      <c r="GV407" s="52"/>
      <c r="GW407" s="52"/>
      <c r="GX407" s="52"/>
      <c r="GY407" s="52"/>
      <c r="GZ407" s="52"/>
      <c r="HA407" s="52"/>
      <c r="HB407" s="52"/>
      <c r="HC407" s="52"/>
      <c r="HD407" s="52"/>
      <c r="HE407" s="52"/>
      <c r="HF407" s="52"/>
      <c r="HG407" s="52"/>
      <c r="HH407" s="52"/>
      <c r="HI407" s="52"/>
      <c r="HJ407" s="52"/>
      <c r="HK407" s="52"/>
      <c r="HL407" s="52"/>
    </row>
    <row r="408" spans="1:220" s="53" customFormat="1" ht="14.25">
      <c r="A408" s="7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  <c r="CQ408" s="52"/>
      <c r="CR408" s="52"/>
      <c r="CS408" s="52"/>
      <c r="CT408" s="52"/>
      <c r="CU408" s="52"/>
      <c r="CV408" s="52"/>
      <c r="CW408" s="52"/>
      <c r="CX408" s="52"/>
      <c r="CY408" s="52"/>
      <c r="CZ408" s="52"/>
      <c r="DA408" s="5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2"/>
      <c r="DX408" s="52"/>
      <c r="DY408" s="52"/>
      <c r="DZ408" s="52"/>
      <c r="EA408" s="52"/>
      <c r="EB408" s="52"/>
      <c r="EC408" s="52"/>
      <c r="ED408" s="52"/>
      <c r="EE408" s="52"/>
      <c r="EF408" s="52"/>
      <c r="EG408" s="52"/>
      <c r="EH408" s="52"/>
      <c r="EI408" s="52"/>
      <c r="EJ408" s="52"/>
      <c r="EK408" s="52"/>
      <c r="EL408" s="52"/>
      <c r="EM408" s="52"/>
      <c r="EN408" s="52"/>
      <c r="EO408" s="52"/>
      <c r="EP408" s="52"/>
      <c r="EQ408" s="52"/>
      <c r="ER408" s="52"/>
      <c r="ES408" s="52"/>
      <c r="ET408" s="52"/>
      <c r="EU408" s="52"/>
      <c r="EV408" s="52"/>
      <c r="EW408" s="52"/>
      <c r="EX408" s="52"/>
      <c r="EY408" s="52"/>
      <c r="EZ408" s="52"/>
      <c r="FA408" s="52"/>
      <c r="FB408" s="52"/>
      <c r="FC408" s="52"/>
      <c r="FD408" s="52"/>
      <c r="FE408" s="52"/>
      <c r="FF408" s="52"/>
      <c r="FG408" s="52"/>
      <c r="FH408" s="52"/>
      <c r="FI408" s="52"/>
      <c r="FJ408" s="52"/>
      <c r="FK408" s="52"/>
      <c r="FL408" s="52"/>
      <c r="FM408" s="52"/>
      <c r="FN408" s="52"/>
      <c r="FO408" s="52"/>
      <c r="FP408" s="52"/>
      <c r="FQ408" s="52"/>
      <c r="FR408" s="52"/>
      <c r="FS408" s="52"/>
      <c r="FT408" s="52"/>
      <c r="FU408" s="52"/>
      <c r="FV408" s="52"/>
      <c r="FW408" s="52"/>
      <c r="FX408" s="52"/>
      <c r="FY408" s="52"/>
      <c r="FZ408" s="52"/>
      <c r="GA408" s="52"/>
      <c r="GB408" s="52"/>
      <c r="GC408" s="52"/>
      <c r="GD408" s="52"/>
      <c r="GE408" s="52"/>
      <c r="GF408" s="52"/>
      <c r="GG408" s="52"/>
      <c r="GH408" s="52"/>
      <c r="GI408" s="52"/>
      <c r="GJ408" s="52"/>
      <c r="GK408" s="52"/>
      <c r="GL408" s="52"/>
      <c r="GM408" s="52"/>
      <c r="GN408" s="52"/>
      <c r="GO408" s="52"/>
      <c r="GP408" s="52"/>
      <c r="GQ408" s="52"/>
      <c r="GR408" s="52"/>
      <c r="GS408" s="52"/>
      <c r="GT408" s="52"/>
      <c r="GU408" s="52"/>
      <c r="GV408" s="52"/>
      <c r="GW408" s="52"/>
      <c r="GX408" s="52"/>
      <c r="GY408" s="52"/>
      <c r="GZ408" s="52"/>
      <c r="HA408" s="52"/>
      <c r="HB408" s="52"/>
      <c r="HC408" s="52"/>
      <c r="HD408" s="52"/>
      <c r="HE408" s="52"/>
      <c r="HF408" s="52"/>
      <c r="HG408" s="52"/>
      <c r="HH408" s="52"/>
      <c r="HI408" s="52"/>
      <c r="HJ408" s="52"/>
      <c r="HK408" s="52"/>
      <c r="HL408" s="52"/>
    </row>
    <row r="409" spans="1:220" s="53" customFormat="1" ht="14.25">
      <c r="A409" s="7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2"/>
      <c r="DX409" s="52"/>
      <c r="DY409" s="52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  <c r="EY409" s="52"/>
      <c r="EZ409" s="52"/>
      <c r="FA409" s="52"/>
      <c r="FB409" s="52"/>
      <c r="FC409" s="52"/>
      <c r="FD409" s="52"/>
      <c r="FE409" s="52"/>
      <c r="FF409" s="52"/>
      <c r="FG409" s="52"/>
      <c r="FH409" s="52"/>
      <c r="FI409" s="52"/>
      <c r="FJ409" s="52"/>
      <c r="FK409" s="52"/>
      <c r="FL409" s="52"/>
      <c r="FM409" s="52"/>
      <c r="FN409" s="52"/>
      <c r="FO409" s="52"/>
      <c r="FP409" s="52"/>
      <c r="FQ409" s="52"/>
      <c r="FR409" s="52"/>
      <c r="FS409" s="52"/>
      <c r="FT409" s="52"/>
      <c r="FU409" s="52"/>
      <c r="FV409" s="52"/>
      <c r="FW409" s="52"/>
      <c r="FX409" s="52"/>
      <c r="FY409" s="52"/>
      <c r="FZ409" s="52"/>
      <c r="GA409" s="52"/>
      <c r="GB409" s="52"/>
      <c r="GC409" s="52"/>
      <c r="GD409" s="52"/>
      <c r="GE409" s="52"/>
      <c r="GF409" s="52"/>
      <c r="GG409" s="52"/>
      <c r="GH409" s="52"/>
      <c r="GI409" s="52"/>
      <c r="GJ409" s="52"/>
      <c r="GK409" s="52"/>
      <c r="GL409" s="52"/>
      <c r="GM409" s="52"/>
      <c r="GN409" s="52"/>
      <c r="GO409" s="52"/>
      <c r="GP409" s="52"/>
      <c r="GQ409" s="52"/>
      <c r="GR409" s="52"/>
      <c r="GS409" s="52"/>
      <c r="GT409" s="52"/>
      <c r="GU409" s="52"/>
      <c r="GV409" s="52"/>
      <c r="GW409" s="52"/>
      <c r="GX409" s="52"/>
      <c r="GY409" s="52"/>
      <c r="GZ409" s="52"/>
      <c r="HA409" s="52"/>
      <c r="HB409" s="52"/>
      <c r="HC409" s="52"/>
      <c r="HD409" s="52"/>
      <c r="HE409" s="52"/>
      <c r="HF409" s="52"/>
      <c r="HG409" s="52"/>
      <c r="HH409" s="52"/>
      <c r="HI409" s="52"/>
      <c r="HJ409" s="52"/>
      <c r="HK409" s="52"/>
      <c r="HL409" s="52"/>
    </row>
    <row r="410" spans="1:220" s="53" customFormat="1" ht="14.25">
      <c r="A410" s="7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2"/>
      <c r="DX410" s="52"/>
      <c r="DY410" s="52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  <c r="EY410" s="52"/>
      <c r="EZ410" s="52"/>
      <c r="FA410" s="52"/>
      <c r="FB410" s="52"/>
      <c r="FC410" s="52"/>
      <c r="FD410" s="52"/>
      <c r="FE410" s="52"/>
      <c r="FF410" s="52"/>
      <c r="FG410" s="52"/>
      <c r="FH410" s="52"/>
      <c r="FI410" s="52"/>
      <c r="FJ410" s="52"/>
      <c r="FK410" s="52"/>
      <c r="FL410" s="52"/>
      <c r="FM410" s="52"/>
      <c r="FN410" s="52"/>
      <c r="FO410" s="52"/>
      <c r="FP410" s="52"/>
      <c r="FQ410" s="52"/>
      <c r="FR410" s="52"/>
      <c r="FS410" s="52"/>
      <c r="FT410" s="52"/>
      <c r="FU410" s="52"/>
      <c r="FV410" s="52"/>
      <c r="FW410" s="52"/>
      <c r="FX410" s="52"/>
      <c r="FY410" s="52"/>
      <c r="FZ410" s="52"/>
      <c r="GA410" s="52"/>
      <c r="GB410" s="52"/>
      <c r="GC410" s="52"/>
      <c r="GD410" s="52"/>
      <c r="GE410" s="52"/>
      <c r="GF410" s="52"/>
      <c r="GG410" s="52"/>
      <c r="GH410" s="52"/>
      <c r="GI410" s="52"/>
      <c r="GJ410" s="52"/>
      <c r="GK410" s="52"/>
      <c r="GL410" s="52"/>
      <c r="GM410" s="52"/>
      <c r="GN410" s="52"/>
      <c r="GO410" s="52"/>
      <c r="GP410" s="52"/>
      <c r="GQ410" s="52"/>
      <c r="GR410" s="52"/>
      <c r="GS410" s="52"/>
      <c r="GT410" s="52"/>
      <c r="GU410" s="52"/>
      <c r="GV410" s="52"/>
      <c r="GW410" s="52"/>
      <c r="GX410" s="52"/>
      <c r="GY410" s="52"/>
      <c r="GZ410" s="52"/>
      <c r="HA410" s="52"/>
      <c r="HB410" s="52"/>
      <c r="HC410" s="52"/>
      <c r="HD410" s="52"/>
      <c r="HE410" s="52"/>
      <c r="HF410" s="52"/>
      <c r="HG410" s="52"/>
      <c r="HH410" s="52"/>
      <c r="HI410" s="52"/>
      <c r="HJ410" s="52"/>
      <c r="HK410" s="52"/>
      <c r="HL410" s="52"/>
    </row>
    <row r="411" spans="1:220" s="53" customFormat="1" ht="14.25">
      <c r="A411" s="7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  <c r="CU411" s="52"/>
      <c r="CV411" s="52"/>
      <c r="CW411" s="52"/>
      <c r="CX411" s="52"/>
      <c r="CY411" s="52"/>
      <c r="CZ411" s="52"/>
      <c r="DA411" s="5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2"/>
      <c r="DX411" s="52"/>
      <c r="DY411" s="52"/>
      <c r="DZ411" s="52"/>
      <c r="EA411" s="52"/>
      <c r="EB411" s="52"/>
      <c r="EC411" s="52"/>
      <c r="ED411" s="52"/>
      <c r="EE411" s="52"/>
      <c r="EF411" s="52"/>
      <c r="EG411" s="52"/>
      <c r="EH411" s="52"/>
      <c r="EI411" s="52"/>
      <c r="EJ411" s="52"/>
      <c r="EK411" s="52"/>
      <c r="EL411" s="52"/>
      <c r="EM411" s="52"/>
      <c r="EN411" s="52"/>
      <c r="EO411" s="52"/>
      <c r="EP411" s="52"/>
      <c r="EQ411" s="52"/>
      <c r="ER411" s="52"/>
      <c r="ES411" s="52"/>
      <c r="ET411" s="52"/>
      <c r="EU411" s="52"/>
      <c r="EV411" s="52"/>
      <c r="EW411" s="52"/>
      <c r="EX411" s="52"/>
      <c r="EY411" s="52"/>
      <c r="EZ411" s="52"/>
      <c r="FA411" s="52"/>
      <c r="FB411" s="52"/>
      <c r="FC411" s="52"/>
      <c r="FD411" s="52"/>
      <c r="FE411" s="52"/>
      <c r="FF411" s="52"/>
      <c r="FG411" s="52"/>
      <c r="FH411" s="52"/>
      <c r="FI411" s="52"/>
      <c r="FJ411" s="52"/>
      <c r="FK411" s="52"/>
      <c r="FL411" s="52"/>
      <c r="FM411" s="52"/>
      <c r="FN411" s="52"/>
      <c r="FO411" s="52"/>
      <c r="FP411" s="52"/>
      <c r="FQ411" s="52"/>
      <c r="FR411" s="52"/>
      <c r="FS411" s="52"/>
      <c r="FT411" s="52"/>
      <c r="FU411" s="52"/>
      <c r="FV411" s="52"/>
      <c r="FW411" s="52"/>
      <c r="FX411" s="52"/>
      <c r="FY411" s="52"/>
      <c r="FZ411" s="52"/>
      <c r="GA411" s="52"/>
      <c r="GB411" s="52"/>
      <c r="GC411" s="52"/>
      <c r="GD411" s="52"/>
      <c r="GE411" s="52"/>
      <c r="GF411" s="52"/>
      <c r="GG411" s="52"/>
      <c r="GH411" s="52"/>
      <c r="GI411" s="52"/>
      <c r="GJ411" s="52"/>
      <c r="GK411" s="52"/>
      <c r="GL411" s="52"/>
      <c r="GM411" s="52"/>
      <c r="GN411" s="52"/>
      <c r="GO411" s="52"/>
      <c r="GP411" s="52"/>
      <c r="GQ411" s="52"/>
      <c r="GR411" s="52"/>
      <c r="GS411" s="52"/>
      <c r="GT411" s="52"/>
      <c r="GU411" s="52"/>
      <c r="GV411" s="52"/>
      <c r="GW411" s="52"/>
      <c r="GX411" s="52"/>
      <c r="GY411" s="52"/>
      <c r="GZ411" s="52"/>
      <c r="HA411" s="52"/>
      <c r="HB411" s="52"/>
      <c r="HC411" s="52"/>
      <c r="HD411" s="52"/>
      <c r="HE411" s="52"/>
      <c r="HF411" s="52"/>
      <c r="HG411" s="52"/>
      <c r="HH411" s="52"/>
      <c r="HI411" s="52"/>
      <c r="HJ411" s="52"/>
      <c r="HK411" s="52"/>
      <c r="HL411" s="52"/>
    </row>
    <row r="412" spans="1:220" s="53" customFormat="1" ht="14.25">
      <c r="A412" s="7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  <c r="CQ412" s="52"/>
      <c r="CR412" s="52"/>
      <c r="CS412" s="52"/>
      <c r="CT412" s="52"/>
      <c r="CU412" s="52"/>
      <c r="CV412" s="52"/>
      <c r="CW412" s="52"/>
      <c r="CX412" s="52"/>
      <c r="CY412" s="52"/>
      <c r="CZ412" s="52"/>
      <c r="DA412" s="52"/>
      <c r="DB412" s="52"/>
      <c r="DC412" s="52"/>
      <c r="DD412" s="52"/>
      <c r="DE412" s="52"/>
      <c r="DF412" s="52"/>
      <c r="DG412" s="52"/>
      <c r="DH412" s="52"/>
      <c r="DI412" s="52"/>
      <c r="DJ412" s="52"/>
      <c r="DK412" s="52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  <c r="DW412" s="52"/>
      <c r="DX412" s="52"/>
      <c r="DY412" s="52"/>
      <c r="DZ412" s="52"/>
      <c r="EA412" s="52"/>
      <c r="EB412" s="52"/>
      <c r="EC412" s="52"/>
      <c r="ED412" s="52"/>
      <c r="EE412" s="52"/>
      <c r="EF412" s="52"/>
      <c r="EG412" s="52"/>
      <c r="EH412" s="52"/>
      <c r="EI412" s="52"/>
      <c r="EJ412" s="52"/>
      <c r="EK412" s="52"/>
      <c r="EL412" s="52"/>
      <c r="EM412" s="52"/>
      <c r="EN412" s="52"/>
      <c r="EO412" s="52"/>
      <c r="EP412" s="52"/>
      <c r="EQ412" s="52"/>
      <c r="ER412" s="52"/>
      <c r="ES412" s="52"/>
      <c r="ET412" s="52"/>
      <c r="EU412" s="52"/>
      <c r="EV412" s="52"/>
      <c r="EW412" s="52"/>
      <c r="EX412" s="52"/>
      <c r="EY412" s="52"/>
      <c r="EZ412" s="52"/>
      <c r="FA412" s="52"/>
      <c r="FB412" s="52"/>
      <c r="FC412" s="52"/>
      <c r="FD412" s="52"/>
      <c r="FE412" s="52"/>
      <c r="FF412" s="52"/>
      <c r="FG412" s="52"/>
      <c r="FH412" s="52"/>
      <c r="FI412" s="52"/>
      <c r="FJ412" s="52"/>
      <c r="FK412" s="52"/>
      <c r="FL412" s="52"/>
      <c r="FM412" s="52"/>
      <c r="FN412" s="52"/>
      <c r="FO412" s="52"/>
      <c r="FP412" s="52"/>
      <c r="FQ412" s="52"/>
      <c r="FR412" s="52"/>
      <c r="FS412" s="52"/>
      <c r="FT412" s="52"/>
      <c r="FU412" s="52"/>
      <c r="FV412" s="52"/>
      <c r="FW412" s="52"/>
      <c r="FX412" s="52"/>
      <c r="FY412" s="52"/>
      <c r="FZ412" s="52"/>
      <c r="GA412" s="52"/>
      <c r="GB412" s="52"/>
      <c r="GC412" s="52"/>
      <c r="GD412" s="52"/>
      <c r="GE412" s="52"/>
      <c r="GF412" s="52"/>
      <c r="GG412" s="52"/>
      <c r="GH412" s="52"/>
      <c r="GI412" s="52"/>
      <c r="GJ412" s="52"/>
      <c r="GK412" s="52"/>
      <c r="GL412" s="52"/>
      <c r="GM412" s="52"/>
      <c r="GN412" s="52"/>
      <c r="GO412" s="52"/>
      <c r="GP412" s="52"/>
      <c r="GQ412" s="52"/>
      <c r="GR412" s="52"/>
      <c r="GS412" s="52"/>
      <c r="GT412" s="52"/>
      <c r="GU412" s="52"/>
      <c r="GV412" s="52"/>
      <c r="GW412" s="52"/>
      <c r="GX412" s="52"/>
      <c r="GY412" s="52"/>
      <c r="GZ412" s="52"/>
      <c r="HA412" s="52"/>
      <c r="HB412" s="52"/>
      <c r="HC412" s="52"/>
      <c r="HD412" s="52"/>
      <c r="HE412" s="52"/>
      <c r="HF412" s="52"/>
      <c r="HG412" s="52"/>
      <c r="HH412" s="52"/>
      <c r="HI412" s="52"/>
      <c r="HJ412" s="52"/>
      <c r="HK412" s="52"/>
      <c r="HL412" s="52"/>
    </row>
    <row r="413" spans="1:220" s="53" customFormat="1" ht="14.25">
      <c r="A413" s="7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5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2"/>
      <c r="DX413" s="52"/>
      <c r="DY413" s="52"/>
      <c r="DZ413" s="52"/>
      <c r="EA413" s="52"/>
      <c r="EB413" s="52"/>
      <c r="EC413" s="52"/>
      <c r="ED413" s="52"/>
      <c r="EE413" s="52"/>
      <c r="EF413" s="52"/>
      <c r="EG413" s="52"/>
      <c r="EH413" s="52"/>
      <c r="EI413" s="52"/>
      <c r="EJ413" s="52"/>
      <c r="EK413" s="52"/>
      <c r="EL413" s="52"/>
      <c r="EM413" s="52"/>
      <c r="EN413" s="52"/>
      <c r="EO413" s="52"/>
      <c r="EP413" s="52"/>
      <c r="EQ413" s="52"/>
      <c r="ER413" s="52"/>
      <c r="ES413" s="52"/>
      <c r="ET413" s="52"/>
      <c r="EU413" s="52"/>
      <c r="EV413" s="52"/>
      <c r="EW413" s="52"/>
      <c r="EX413" s="52"/>
      <c r="EY413" s="52"/>
      <c r="EZ413" s="52"/>
      <c r="FA413" s="52"/>
      <c r="FB413" s="52"/>
      <c r="FC413" s="52"/>
      <c r="FD413" s="52"/>
      <c r="FE413" s="52"/>
      <c r="FF413" s="52"/>
      <c r="FG413" s="52"/>
      <c r="FH413" s="52"/>
      <c r="FI413" s="52"/>
      <c r="FJ413" s="52"/>
      <c r="FK413" s="52"/>
      <c r="FL413" s="52"/>
      <c r="FM413" s="52"/>
      <c r="FN413" s="52"/>
      <c r="FO413" s="52"/>
      <c r="FP413" s="52"/>
      <c r="FQ413" s="52"/>
      <c r="FR413" s="52"/>
      <c r="FS413" s="52"/>
      <c r="FT413" s="52"/>
      <c r="FU413" s="52"/>
      <c r="FV413" s="52"/>
      <c r="FW413" s="52"/>
      <c r="FX413" s="52"/>
      <c r="FY413" s="52"/>
      <c r="FZ413" s="52"/>
      <c r="GA413" s="52"/>
      <c r="GB413" s="52"/>
      <c r="GC413" s="52"/>
      <c r="GD413" s="52"/>
      <c r="GE413" s="52"/>
      <c r="GF413" s="52"/>
      <c r="GG413" s="52"/>
      <c r="GH413" s="52"/>
      <c r="GI413" s="52"/>
      <c r="GJ413" s="52"/>
      <c r="GK413" s="52"/>
      <c r="GL413" s="52"/>
      <c r="GM413" s="52"/>
      <c r="GN413" s="52"/>
      <c r="GO413" s="52"/>
      <c r="GP413" s="52"/>
      <c r="GQ413" s="52"/>
      <c r="GR413" s="52"/>
      <c r="GS413" s="52"/>
      <c r="GT413" s="52"/>
      <c r="GU413" s="52"/>
      <c r="GV413" s="52"/>
      <c r="GW413" s="52"/>
      <c r="GX413" s="52"/>
      <c r="GY413" s="52"/>
      <c r="GZ413" s="52"/>
      <c r="HA413" s="52"/>
      <c r="HB413" s="52"/>
      <c r="HC413" s="52"/>
      <c r="HD413" s="52"/>
      <c r="HE413" s="52"/>
      <c r="HF413" s="52"/>
      <c r="HG413" s="52"/>
      <c r="HH413" s="52"/>
      <c r="HI413" s="52"/>
      <c r="HJ413" s="52"/>
      <c r="HK413" s="52"/>
      <c r="HL413" s="52"/>
    </row>
    <row r="414" spans="1:220" s="53" customFormat="1" ht="14.25">
      <c r="A414" s="7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  <c r="CQ414" s="52"/>
      <c r="CR414" s="52"/>
      <c r="CS414" s="52"/>
      <c r="CT414" s="52"/>
      <c r="CU414" s="52"/>
      <c r="CV414" s="52"/>
      <c r="CW414" s="52"/>
      <c r="CX414" s="52"/>
      <c r="CY414" s="52"/>
      <c r="CZ414" s="52"/>
      <c r="DA414" s="52"/>
      <c r="DB414" s="52"/>
      <c r="DC414" s="52"/>
      <c r="DD414" s="52"/>
      <c r="DE414" s="52"/>
      <c r="DF414" s="52"/>
      <c r="DG414" s="52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  <c r="DW414" s="52"/>
      <c r="DX414" s="52"/>
      <c r="DY414" s="52"/>
      <c r="DZ414" s="52"/>
      <c r="EA414" s="52"/>
      <c r="EB414" s="52"/>
      <c r="EC414" s="52"/>
      <c r="ED414" s="52"/>
      <c r="EE414" s="52"/>
      <c r="EF414" s="52"/>
      <c r="EG414" s="52"/>
      <c r="EH414" s="52"/>
      <c r="EI414" s="52"/>
      <c r="EJ414" s="52"/>
      <c r="EK414" s="52"/>
      <c r="EL414" s="52"/>
      <c r="EM414" s="52"/>
      <c r="EN414" s="52"/>
      <c r="EO414" s="52"/>
      <c r="EP414" s="52"/>
      <c r="EQ414" s="52"/>
      <c r="ER414" s="52"/>
      <c r="ES414" s="52"/>
      <c r="ET414" s="52"/>
      <c r="EU414" s="52"/>
      <c r="EV414" s="52"/>
      <c r="EW414" s="52"/>
      <c r="EX414" s="52"/>
      <c r="EY414" s="52"/>
      <c r="EZ414" s="52"/>
      <c r="FA414" s="52"/>
      <c r="FB414" s="52"/>
      <c r="FC414" s="52"/>
      <c r="FD414" s="52"/>
      <c r="FE414" s="52"/>
      <c r="FF414" s="52"/>
      <c r="FG414" s="52"/>
      <c r="FH414" s="52"/>
      <c r="FI414" s="52"/>
      <c r="FJ414" s="52"/>
      <c r="FK414" s="52"/>
      <c r="FL414" s="52"/>
      <c r="FM414" s="52"/>
      <c r="FN414" s="52"/>
      <c r="FO414" s="52"/>
      <c r="FP414" s="52"/>
      <c r="FQ414" s="52"/>
      <c r="FR414" s="52"/>
      <c r="FS414" s="52"/>
      <c r="FT414" s="52"/>
      <c r="FU414" s="52"/>
      <c r="FV414" s="52"/>
      <c r="FW414" s="52"/>
      <c r="FX414" s="52"/>
      <c r="FY414" s="52"/>
      <c r="FZ414" s="52"/>
      <c r="GA414" s="52"/>
      <c r="GB414" s="52"/>
      <c r="GC414" s="52"/>
      <c r="GD414" s="52"/>
      <c r="GE414" s="52"/>
      <c r="GF414" s="52"/>
      <c r="GG414" s="52"/>
      <c r="GH414" s="52"/>
      <c r="GI414" s="52"/>
      <c r="GJ414" s="52"/>
      <c r="GK414" s="52"/>
      <c r="GL414" s="52"/>
      <c r="GM414" s="52"/>
      <c r="GN414" s="52"/>
      <c r="GO414" s="52"/>
      <c r="GP414" s="52"/>
      <c r="GQ414" s="52"/>
      <c r="GR414" s="52"/>
      <c r="GS414" s="52"/>
      <c r="GT414" s="52"/>
      <c r="GU414" s="52"/>
      <c r="GV414" s="52"/>
      <c r="GW414" s="52"/>
      <c r="GX414" s="52"/>
      <c r="GY414" s="52"/>
      <c r="GZ414" s="52"/>
      <c r="HA414" s="52"/>
      <c r="HB414" s="52"/>
      <c r="HC414" s="52"/>
      <c r="HD414" s="52"/>
      <c r="HE414" s="52"/>
      <c r="HF414" s="52"/>
      <c r="HG414" s="52"/>
      <c r="HH414" s="52"/>
      <c r="HI414" s="52"/>
      <c r="HJ414" s="52"/>
      <c r="HK414" s="52"/>
      <c r="HL414" s="52"/>
    </row>
    <row r="415" spans="1:220" s="53" customFormat="1" ht="14.25">
      <c r="A415" s="7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  <c r="CU415" s="52"/>
      <c r="CV415" s="52"/>
      <c r="CW415" s="52"/>
      <c r="CX415" s="52"/>
      <c r="CY415" s="52"/>
      <c r="CZ415" s="52"/>
      <c r="DA415" s="5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  <c r="EB415" s="52"/>
      <c r="EC415" s="52"/>
      <c r="ED415" s="52"/>
      <c r="EE415" s="52"/>
      <c r="EF415" s="52"/>
      <c r="EG415" s="52"/>
      <c r="EH415" s="52"/>
      <c r="EI415" s="52"/>
      <c r="EJ415" s="52"/>
      <c r="EK415" s="52"/>
      <c r="EL415" s="52"/>
      <c r="EM415" s="52"/>
      <c r="EN415" s="52"/>
      <c r="EO415" s="52"/>
      <c r="EP415" s="52"/>
      <c r="EQ415" s="52"/>
      <c r="ER415" s="52"/>
      <c r="ES415" s="52"/>
      <c r="ET415" s="52"/>
      <c r="EU415" s="52"/>
      <c r="EV415" s="52"/>
      <c r="EW415" s="52"/>
      <c r="EX415" s="52"/>
      <c r="EY415" s="52"/>
      <c r="EZ415" s="52"/>
      <c r="FA415" s="52"/>
      <c r="FB415" s="52"/>
      <c r="FC415" s="52"/>
      <c r="FD415" s="52"/>
      <c r="FE415" s="52"/>
      <c r="FF415" s="52"/>
      <c r="FG415" s="52"/>
      <c r="FH415" s="52"/>
      <c r="FI415" s="52"/>
      <c r="FJ415" s="52"/>
      <c r="FK415" s="52"/>
      <c r="FL415" s="52"/>
      <c r="FM415" s="52"/>
      <c r="FN415" s="52"/>
      <c r="FO415" s="52"/>
      <c r="FP415" s="52"/>
      <c r="FQ415" s="52"/>
      <c r="FR415" s="52"/>
      <c r="FS415" s="52"/>
      <c r="FT415" s="52"/>
      <c r="FU415" s="52"/>
      <c r="FV415" s="52"/>
      <c r="FW415" s="52"/>
      <c r="FX415" s="52"/>
      <c r="FY415" s="52"/>
      <c r="FZ415" s="52"/>
      <c r="GA415" s="52"/>
      <c r="GB415" s="52"/>
      <c r="GC415" s="52"/>
      <c r="GD415" s="52"/>
      <c r="GE415" s="52"/>
      <c r="GF415" s="52"/>
      <c r="GG415" s="52"/>
      <c r="GH415" s="52"/>
      <c r="GI415" s="52"/>
      <c r="GJ415" s="52"/>
      <c r="GK415" s="52"/>
      <c r="GL415" s="52"/>
      <c r="GM415" s="52"/>
      <c r="GN415" s="52"/>
      <c r="GO415" s="52"/>
      <c r="GP415" s="52"/>
      <c r="GQ415" s="52"/>
      <c r="GR415" s="52"/>
      <c r="GS415" s="52"/>
      <c r="GT415" s="52"/>
      <c r="GU415" s="52"/>
      <c r="GV415" s="52"/>
      <c r="GW415" s="52"/>
      <c r="GX415" s="52"/>
      <c r="GY415" s="52"/>
      <c r="GZ415" s="52"/>
      <c r="HA415" s="52"/>
      <c r="HB415" s="52"/>
      <c r="HC415" s="52"/>
      <c r="HD415" s="52"/>
      <c r="HE415" s="52"/>
      <c r="HF415" s="52"/>
      <c r="HG415" s="52"/>
      <c r="HH415" s="52"/>
      <c r="HI415" s="52"/>
      <c r="HJ415" s="52"/>
      <c r="HK415" s="52"/>
      <c r="HL415" s="52"/>
    </row>
    <row r="416" spans="1:220" s="53" customFormat="1" ht="14.25">
      <c r="A416" s="7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  <c r="CU416" s="52"/>
      <c r="CV416" s="52"/>
      <c r="CW416" s="52"/>
      <c r="CX416" s="52"/>
      <c r="CY416" s="52"/>
      <c r="CZ416" s="52"/>
      <c r="DA416" s="5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  <c r="EB416" s="52"/>
      <c r="EC416" s="52"/>
      <c r="ED416" s="52"/>
      <c r="EE416" s="52"/>
      <c r="EF416" s="52"/>
      <c r="EG416" s="52"/>
      <c r="EH416" s="52"/>
      <c r="EI416" s="52"/>
      <c r="EJ416" s="52"/>
      <c r="EK416" s="52"/>
      <c r="EL416" s="52"/>
      <c r="EM416" s="52"/>
      <c r="EN416" s="52"/>
      <c r="EO416" s="52"/>
      <c r="EP416" s="52"/>
      <c r="EQ416" s="52"/>
      <c r="ER416" s="52"/>
      <c r="ES416" s="52"/>
      <c r="ET416" s="52"/>
      <c r="EU416" s="52"/>
      <c r="EV416" s="52"/>
      <c r="EW416" s="52"/>
      <c r="EX416" s="52"/>
      <c r="EY416" s="52"/>
      <c r="EZ416" s="52"/>
      <c r="FA416" s="52"/>
      <c r="FB416" s="52"/>
      <c r="FC416" s="52"/>
      <c r="FD416" s="52"/>
      <c r="FE416" s="52"/>
      <c r="FF416" s="52"/>
      <c r="FG416" s="52"/>
      <c r="FH416" s="52"/>
      <c r="FI416" s="52"/>
      <c r="FJ416" s="52"/>
      <c r="FK416" s="52"/>
      <c r="FL416" s="52"/>
      <c r="FM416" s="52"/>
      <c r="FN416" s="52"/>
      <c r="FO416" s="52"/>
      <c r="FP416" s="52"/>
      <c r="FQ416" s="52"/>
      <c r="FR416" s="52"/>
      <c r="FS416" s="52"/>
      <c r="FT416" s="52"/>
      <c r="FU416" s="52"/>
      <c r="FV416" s="52"/>
      <c r="FW416" s="52"/>
      <c r="FX416" s="52"/>
      <c r="FY416" s="52"/>
      <c r="FZ416" s="52"/>
      <c r="GA416" s="52"/>
      <c r="GB416" s="52"/>
      <c r="GC416" s="52"/>
      <c r="GD416" s="52"/>
      <c r="GE416" s="52"/>
      <c r="GF416" s="52"/>
      <c r="GG416" s="52"/>
      <c r="GH416" s="52"/>
      <c r="GI416" s="52"/>
      <c r="GJ416" s="52"/>
      <c r="GK416" s="52"/>
      <c r="GL416" s="52"/>
      <c r="GM416" s="52"/>
      <c r="GN416" s="52"/>
      <c r="GO416" s="52"/>
      <c r="GP416" s="52"/>
      <c r="GQ416" s="52"/>
      <c r="GR416" s="52"/>
      <c r="GS416" s="52"/>
      <c r="GT416" s="52"/>
      <c r="GU416" s="52"/>
      <c r="GV416" s="52"/>
      <c r="GW416" s="52"/>
      <c r="GX416" s="52"/>
      <c r="GY416" s="52"/>
      <c r="GZ416" s="52"/>
      <c r="HA416" s="52"/>
      <c r="HB416" s="52"/>
      <c r="HC416" s="52"/>
      <c r="HD416" s="52"/>
      <c r="HE416" s="52"/>
      <c r="HF416" s="52"/>
      <c r="HG416" s="52"/>
      <c r="HH416" s="52"/>
      <c r="HI416" s="52"/>
      <c r="HJ416" s="52"/>
      <c r="HK416" s="52"/>
      <c r="HL416" s="52"/>
    </row>
    <row r="417" spans="1:220" s="53" customFormat="1" ht="14.25">
      <c r="A417" s="7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  <c r="EY417" s="52"/>
      <c r="EZ417" s="52"/>
      <c r="FA417" s="52"/>
      <c r="FB417" s="52"/>
      <c r="FC417" s="52"/>
      <c r="FD417" s="52"/>
      <c r="FE417" s="52"/>
      <c r="FF417" s="52"/>
      <c r="FG417" s="52"/>
      <c r="FH417" s="52"/>
      <c r="FI417" s="52"/>
      <c r="FJ417" s="52"/>
      <c r="FK417" s="52"/>
      <c r="FL417" s="52"/>
      <c r="FM417" s="52"/>
      <c r="FN417" s="52"/>
      <c r="FO417" s="52"/>
      <c r="FP417" s="52"/>
      <c r="FQ417" s="52"/>
      <c r="FR417" s="52"/>
      <c r="FS417" s="52"/>
      <c r="FT417" s="52"/>
      <c r="FU417" s="52"/>
      <c r="FV417" s="52"/>
      <c r="FW417" s="52"/>
      <c r="FX417" s="52"/>
      <c r="FY417" s="52"/>
      <c r="FZ417" s="52"/>
      <c r="GA417" s="52"/>
      <c r="GB417" s="52"/>
      <c r="GC417" s="52"/>
      <c r="GD417" s="52"/>
      <c r="GE417" s="52"/>
      <c r="GF417" s="52"/>
      <c r="GG417" s="52"/>
      <c r="GH417" s="52"/>
      <c r="GI417" s="52"/>
      <c r="GJ417" s="52"/>
      <c r="GK417" s="52"/>
      <c r="GL417" s="52"/>
      <c r="GM417" s="52"/>
      <c r="GN417" s="52"/>
      <c r="GO417" s="52"/>
      <c r="GP417" s="52"/>
      <c r="GQ417" s="52"/>
      <c r="GR417" s="52"/>
      <c r="GS417" s="52"/>
      <c r="GT417" s="52"/>
      <c r="GU417" s="52"/>
      <c r="GV417" s="52"/>
      <c r="GW417" s="52"/>
      <c r="GX417" s="52"/>
      <c r="GY417" s="52"/>
      <c r="GZ417" s="52"/>
      <c r="HA417" s="52"/>
      <c r="HB417" s="52"/>
      <c r="HC417" s="52"/>
      <c r="HD417" s="52"/>
      <c r="HE417" s="52"/>
      <c r="HF417" s="52"/>
      <c r="HG417" s="52"/>
      <c r="HH417" s="52"/>
      <c r="HI417" s="52"/>
      <c r="HJ417" s="52"/>
      <c r="HK417" s="52"/>
      <c r="HL417" s="52"/>
    </row>
    <row r="418" spans="1:220" s="53" customFormat="1" ht="14.25">
      <c r="A418" s="7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  <c r="EY418" s="52"/>
      <c r="EZ418" s="52"/>
      <c r="FA418" s="52"/>
      <c r="FB418" s="52"/>
      <c r="FC418" s="52"/>
      <c r="FD418" s="52"/>
      <c r="FE418" s="52"/>
      <c r="FF418" s="52"/>
      <c r="FG418" s="52"/>
      <c r="FH418" s="52"/>
      <c r="FI418" s="52"/>
      <c r="FJ418" s="52"/>
      <c r="FK418" s="52"/>
      <c r="FL418" s="52"/>
      <c r="FM418" s="52"/>
      <c r="FN418" s="52"/>
      <c r="FO418" s="52"/>
      <c r="FP418" s="52"/>
      <c r="FQ418" s="52"/>
      <c r="FR418" s="52"/>
      <c r="FS418" s="52"/>
      <c r="FT418" s="52"/>
      <c r="FU418" s="52"/>
      <c r="FV418" s="52"/>
      <c r="FW418" s="52"/>
      <c r="FX418" s="52"/>
      <c r="FY418" s="52"/>
      <c r="FZ418" s="52"/>
      <c r="GA418" s="52"/>
      <c r="GB418" s="52"/>
      <c r="GC418" s="52"/>
      <c r="GD418" s="52"/>
      <c r="GE418" s="52"/>
      <c r="GF418" s="52"/>
      <c r="GG418" s="52"/>
      <c r="GH418" s="52"/>
      <c r="GI418" s="52"/>
      <c r="GJ418" s="52"/>
      <c r="GK418" s="52"/>
      <c r="GL418" s="52"/>
      <c r="GM418" s="52"/>
      <c r="GN418" s="52"/>
      <c r="GO418" s="52"/>
      <c r="GP418" s="52"/>
      <c r="GQ418" s="52"/>
      <c r="GR418" s="52"/>
      <c r="GS418" s="52"/>
      <c r="GT418" s="52"/>
      <c r="GU418" s="52"/>
      <c r="GV418" s="52"/>
      <c r="GW418" s="52"/>
      <c r="GX418" s="52"/>
      <c r="GY418" s="52"/>
      <c r="GZ418" s="52"/>
      <c r="HA418" s="52"/>
      <c r="HB418" s="52"/>
      <c r="HC418" s="52"/>
      <c r="HD418" s="52"/>
      <c r="HE418" s="52"/>
      <c r="HF418" s="52"/>
      <c r="HG418" s="52"/>
      <c r="HH418" s="52"/>
      <c r="HI418" s="52"/>
      <c r="HJ418" s="52"/>
      <c r="HK418" s="52"/>
      <c r="HL418" s="52"/>
    </row>
    <row r="419" spans="1:220" s="53" customFormat="1" ht="14.25">
      <c r="A419" s="7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  <c r="CU419" s="52"/>
      <c r="CV419" s="52"/>
      <c r="CW419" s="52"/>
      <c r="CX419" s="52"/>
      <c r="CY419" s="52"/>
      <c r="CZ419" s="52"/>
      <c r="DA419" s="5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  <c r="EB419" s="52"/>
      <c r="EC419" s="52"/>
      <c r="ED419" s="52"/>
      <c r="EE419" s="52"/>
      <c r="EF419" s="52"/>
      <c r="EG419" s="52"/>
      <c r="EH419" s="52"/>
      <c r="EI419" s="52"/>
      <c r="EJ419" s="52"/>
      <c r="EK419" s="52"/>
      <c r="EL419" s="52"/>
      <c r="EM419" s="52"/>
      <c r="EN419" s="52"/>
      <c r="EO419" s="52"/>
      <c r="EP419" s="52"/>
      <c r="EQ419" s="52"/>
      <c r="ER419" s="52"/>
      <c r="ES419" s="52"/>
      <c r="ET419" s="52"/>
      <c r="EU419" s="52"/>
      <c r="EV419" s="52"/>
      <c r="EW419" s="52"/>
      <c r="EX419" s="52"/>
      <c r="EY419" s="52"/>
      <c r="EZ419" s="52"/>
      <c r="FA419" s="52"/>
      <c r="FB419" s="52"/>
      <c r="FC419" s="52"/>
      <c r="FD419" s="52"/>
      <c r="FE419" s="52"/>
      <c r="FF419" s="52"/>
      <c r="FG419" s="52"/>
      <c r="FH419" s="52"/>
      <c r="FI419" s="52"/>
      <c r="FJ419" s="52"/>
      <c r="FK419" s="52"/>
      <c r="FL419" s="52"/>
      <c r="FM419" s="52"/>
      <c r="FN419" s="52"/>
      <c r="FO419" s="52"/>
      <c r="FP419" s="52"/>
      <c r="FQ419" s="52"/>
      <c r="FR419" s="52"/>
      <c r="FS419" s="52"/>
      <c r="FT419" s="52"/>
      <c r="FU419" s="52"/>
      <c r="FV419" s="52"/>
      <c r="FW419" s="52"/>
      <c r="FX419" s="52"/>
      <c r="FY419" s="52"/>
      <c r="FZ419" s="52"/>
      <c r="GA419" s="52"/>
      <c r="GB419" s="52"/>
      <c r="GC419" s="52"/>
      <c r="GD419" s="52"/>
      <c r="GE419" s="52"/>
      <c r="GF419" s="52"/>
      <c r="GG419" s="52"/>
      <c r="GH419" s="52"/>
      <c r="GI419" s="52"/>
      <c r="GJ419" s="52"/>
      <c r="GK419" s="52"/>
      <c r="GL419" s="52"/>
      <c r="GM419" s="52"/>
      <c r="GN419" s="52"/>
      <c r="GO419" s="52"/>
      <c r="GP419" s="52"/>
      <c r="GQ419" s="52"/>
      <c r="GR419" s="52"/>
      <c r="GS419" s="52"/>
      <c r="GT419" s="52"/>
      <c r="GU419" s="52"/>
      <c r="GV419" s="52"/>
      <c r="GW419" s="52"/>
      <c r="GX419" s="52"/>
      <c r="GY419" s="52"/>
      <c r="GZ419" s="52"/>
      <c r="HA419" s="52"/>
      <c r="HB419" s="52"/>
      <c r="HC419" s="52"/>
      <c r="HD419" s="52"/>
      <c r="HE419" s="52"/>
      <c r="HF419" s="52"/>
      <c r="HG419" s="52"/>
      <c r="HH419" s="52"/>
      <c r="HI419" s="52"/>
      <c r="HJ419" s="52"/>
      <c r="HK419" s="52"/>
      <c r="HL419" s="52"/>
    </row>
    <row r="420" spans="1:220" s="53" customFormat="1" ht="14.25">
      <c r="A420" s="7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2"/>
      <c r="DX420" s="52"/>
      <c r="DY420" s="52"/>
      <c r="DZ420" s="52"/>
      <c r="EA420" s="52"/>
      <c r="EB420" s="52"/>
      <c r="EC420" s="52"/>
      <c r="ED420" s="52"/>
      <c r="EE420" s="52"/>
      <c r="EF420" s="52"/>
      <c r="EG420" s="52"/>
      <c r="EH420" s="52"/>
      <c r="EI420" s="52"/>
      <c r="EJ420" s="52"/>
      <c r="EK420" s="52"/>
      <c r="EL420" s="52"/>
      <c r="EM420" s="52"/>
      <c r="EN420" s="52"/>
      <c r="EO420" s="52"/>
      <c r="EP420" s="52"/>
      <c r="EQ420" s="52"/>
      <c r="ER420" s="52"/>
      <c r="ES420" s="52"/>
      <c r="ET420" s="52"/>
      <c r="EU420" s="52"/>
      <c r="EV420" s="52"/>
      <c r="EW420" s="52"/>
      <c r="EX420" s="52"/>
      <c r="EY420" s="52"/>
      <c r="EZ420" s="52"/>
      <c r="FA420" s="52"/>
      <c r="FB420" s="52"/>
      <c r="FC420" s="52"/>
      <c r="FD420" s="52"/>
      <c r="FE420" s="52"/>
      <c r="FF420" s="52"/>
      <c r="FG420" s="52"/>
      <c r="FH420" s="52"/>
      <c r="FI420" s="52"/>
      <c r="FJ420" s="52"/>
      <c r="FK420" s="52"/>
      <c r="FL420" s="52"/>
      <c r="FM420" s="52"/>
      <c r="FN420" s="52"/>
      <c r="FO420" s="52"/>
      <c r="FP420" s="52"/>
      <c r="FQ420" s="52"/>
      <c r="FR420" s="52"/>
      <c r="FS420" s="52"/>
      <c r="FT420" s="52"/>
      <c r="FU420" s="52"/>
      <c r="FV420" s="52"/>
      <c r="FW420" s="52"/>
      <c r="FX420" s="52"/>
      <c r="FY420" s="52"/>
      <c r="FZ420" s="52"/>
      <c r="GA420" s="52"/>
      <c r="GB420" s="52"/>
      <c r="GC420" s="52"/>
      <c r="GD420" s="52"/>
      <c r="GE420" s="52"/>
      <c r="GF420" s="52"/>
      <c r="GG420" s="52"/>
      <c r="GH420" s="52"/>
      <c r="GI420" s="52"/>
      <c r="GJ420" s="52"/>
      <c r="GK420" s="52"/>
      <c r="GL420" s="52"/>
      <c r="GM420" s="52"/>
      <c r="GN420" s="52"/>
      <c r="GO420" s="52"/>
      <c r="GP420" s="52"/>
      <c r="GQ420" s="52"/>
      <c r="GR420" s="52"/>
      <c r="GS420" s="52"/>
      <c r="GT420" s="52"/>
      <c r="GU420" s="52"/>
      <c r="GV420" s="52"/>
      <c r="GW420" s="52"/>
      <c r="GX420" s="52"/>
      <c r="GY420" s="52"/>
      <c r="GZ420" s="52"/>
      <c r="HA420" s="52"/>
      <c r="HB420" s="52"/>
      <c r="HC420" s="52"/>
      <c r="HD420" s="52"/>
      <c r="HE420" s="52"/>
      <c r="HF420" s="52"/>
      <c r="HG420" s="52"/>
      <c r="HH420" s="52"/>
      <c r="HI420" s="52"/>
      <c r="HJ420" s="52"/>
      <c r="HK420" s="52"/>
      <c r="HL420" s="52"/>
    </row>
    <row r="421" spans="1:220" s="53" customFormat="1" ht="14.25">
      <c r="A421" s="7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  <c r="CU421" s="52"/>
      <c r="CV421" s="52"/>
      <c r="CW421" s="52"/>
      <c r="CX421" s="52"/>
      <c r="CY421" s="52"/>
      <c r="CZ421" s="52"/>
      <c r="DA421" s="5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2"/>
      <c r="DX421" s="52"/>
      <c r="DY421" s="52"/>
      <c r="DZ421" s="52"/>
      <c r="EA421" s="52"/>
      <c r="EB421" s="52"/>
      <c r="EC421" s="52"/>
      <c r="ED421" s="52"/>
      <c r="EE421" s="52"/>
      <c r="EF421" s="52"/>
      <c r="EG421" s="52"/>
      <c r="EH421" s="52"/>
      <c r="EI421" s="52"/>
      <c r="EJ421" s="52"/>
      <c r="EK421" s="52"/>
      <c r="EL421" s="52"/>
      <c r="EM421" s="52"/>
      <c r="EN421" s="52"/>
      <c r="EO421" s="52"/>
      <c r="EP421" s="52"/>
      <c r="EQ421" s="52"/>
      <c r="ER421" s="52"/>
      <c r="ES421" s="52"/>
      <c r="ET421" s="52"/>
      <c r="EU421" s="52"/>
      <c r="EV421" s="52"/>
      <c r="EW421" s="52"/>
      <c r="EX421" s="52"/>
      <c r="EY421" s="52"/>
      <c r="EZ421" s="52"/>
      <c r="FA421" s="52"/>
      <c r="FB421" s="52"/>
      <c r="FC421" s="52"/>
      <c r="FD421" s="52"/>
      <c r="FE421" s="52"/>
      <c r="FF421" s="52"/>
      <c r="FG421" s="52"/>
      <c r="FH421" s="52"/>
      <c r="FI421" s="52"/>
      <c r="FJ421" s="52"/>
      <c r="FK421" s="52"/>
      <c r="FL421" s="52"/>
      <c r="FM421" s="52"/>
      <c r="FN421" s="52"/>
      <c r="FO421" s="52"/>
      <c r="FP421" s="52"/>
      <c r="FQ421" s="52"/>
      <c r="FR421" s="52"/>
      <c r="FS421" s="52"/>
      <c r="FT421" s="52"/>
      <c r="FU421" s="52"/>
      <c r="FV421" s="52"/>
      <c r="FW421" s="52"/>
      <c r="FX421" s="52"/>
      <c r="FY421" s="52"/>
      <c r="FZ421" s="52"/>
      <c r="GA421" s="52"/>
      <c r="GB421" s="52"/>
      <c r="GC421" s="52"/>
      <c r="GD421" s="52"/>
      <c r="GE421" s="52"/>
      <c r="GF421" s="52"/>
      <c r="GG421" s="52"/>
      <c r="GH421" s="52"/>
      <c r="GI421" s="52"/>
      <c r="GJ421" s="52"/>
      <c r="GK421" s="52"/>
      <c r="GL421" s="52"/>
      <c r="GM421" s="52"/>
      <c r="GN421" s="52"/>
      <c r="GO421" s="52"/>
      <c r="GP421" s="52"/>
      <c r="GQ421" s="52"/>
      <c r="GR421" s="52"/>
      <c r="GS421" s="52"/>
      <c r="GT421" s="52"/>
      <c r="GU421" s="52"/>
      <c r="GV421" s="52"/>
      <c r="GW421" s="52"/>
      <c r="GX421" s="52"/>
      <c r="GY421" s="52"/>
      <c r="GZ421" s="52"/>
      <c r="HA421" s="52"/>
      <c r="HB421" s="52"/>
      <c r="HC421" s="52"/>
      <c r="HD421" s="52"/>
      <c r="HE421" s="52"/>
      <c r="HF421" s="52"/>
      <c r="HG421" s="52"/>
      <c r="HH421" s="52"/>
      <c r="HI421" s="52"/>
      <c r="HJ421" s="52"/>
      <c r="HK421" s="52"/>
      <c r="HL421" s="52"/>
    </row>
    <row r="422" spans="1:220" s="53" customFormat="1" ht="14.25">
      <c r="A422" s="7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2"/>
      <c r="DX422" s="52"/>
      <c r="DY422" s="52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  <c r="EY422" s="52"/>
      <c r="EZ422" s="52"/>
      <c r="FA422" s="52"/>
      <c r="FB422" s="52"/>
      <c r="FC422" s="52"/>
      <c r="FD422" s="52"/>
      <c r="FE422" s="52"/>
      <c r="FF422" s="52"/>
      <c r="FG422" s="52"/>
      <c r="FH422" s="52"/>
      <c r="FI422" s="52"/>
      <c r="FJ422" s="52"/>
      <c r="FK422" s="52"/>
      <c r="FL422" s="52"/>
      <c r="FM422" s="52"/>
      <c r="FN422" s="52"/>
      <c r="FO422" s="52"/>
      <c r="FP422" s="52"/>
      <c r="FQ422" s="52"/>
      <c r="FR422" s="52"/>
      <c r="FS422" s="52"/>
      <c r="FT422" s="52"/>
      <c r="FU422" s="52"/>
      <c r="FV422" s="52"/>
      <c r="FW422" s="52"/>
      <c r="FX422" s="52"/>
      <c r="FY422" s="52"/>
      <c r="FZ422" s="52"/>
      <c r="GA422" s="52"/>
      <c r="GB422" s="52"/>
      <c r="GC422" s="52"/>
      <c r="GD422" s="52"/>
      <c r="GE422" s="52"/>
      <c r="GF422" s="52"/>
      <c r="GG422" s="52"/>
      <c r="GH422" s="52"/>
      <c r="GI422" s="52"/>
      <c r="GJ422" s="52"/>
      <c r="GK422" s="52"/>
      <c r="GL422" s="52"/>
      <c r="GM422" s="52"/>
      <c r="GN422" s="52"/>
      <c r="GO422" s="52"/>
      <c r="GP422" s="52"/>
      <c r="GQ422" s="52"/>
      <c r="GR422" s="52"/>
      <c r="GS422" s="52"/>
      <c r="GT422" s="52"/>
      <c r="GU422" s="52"/>
      <c r="GV422" s="52"/>
      <c r="GW422" s="52"/>
      <c r="GX422" s="52"/>
      <c r="GY422" s="52"/>
      <c r="GZ422" s="52"/>
      <c r="HA422" s="52"/>
      <c r="HB422" s="52"/>
      <c r="HC422" s="52"/>
      <c r="HD422" s="52"/>
      <c r="HE422" s="52"/>
      <c r="HF422" s="52"/>
      <c r="HG422" s="52"/>
      <c r="HH422" s="52"/>
      <c r="HI422" s="52"/>
      <c r="HJ422" s="52"/>
      <c r="HK422" s="52"/>
      <c r="HL422" s="52"/>
    </row>
    <row r="423" spans="1:220" s="53" customFormat="1" ht="14.25">
      <c r="A423" s="7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2"/>
      <c r="DX423" s="52"/>
      <c r="DY423" s="52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  <c r="EY423" s="52"/>
      <c r="EZ423" s="52"/>
      <c r="FA423" s="52"/>
      <c r="FB423" s="52"/>
      <c r="FC423" s="52"/>
      <c r="FD423" s="52"/>
      <c r="FE423" s="52"/>
      <c r="FF423" s="52"/>
      <c r="FG423" s="52"/>
      <c r="FH423" s="52"/>
      <c r="FI423" s="52"/>
      <c r="FJ423" s="52"/>
      <c r="FK423" s="52"/>
      <c r="FL423" s="52"/>
      <c r="FM423" s="52"/>
      <c r="FN423" s="52"/>
      <c r="FO423" s="52"/>
      <c r="FP423" s="52"/>
      <c r="FQ423" s="52"/>
      <c r="FR423" s="52"/>
      <c r="FS423" s="52"/>
      <c r="FT423" s="52"/>
      <c r="FU423" s="52"/>
      <c r="FV423" s="52"/>
      <c r="FW423" s="52"/>
      <c r="FX423" s="52"/>
      <c r="FY423" s="52"/>
      <c r="FZ423" s="52"/>
      <c r="GA423" s="52"/>
      <c r="GB423" s="52"/>
      <c r="GC423" s="52"/>
      <c r="GD423" s="52"/>
      <c r="GE423" s="52"/>
      <c r="GF423" s="52"/>
      <c r="GG423" s="52"/>
      <c r="GH423" s="52"/>
      <c r="GI423" s="52"/>
      <c r="GJ423" s="52"/>
      <c r="GK423" s="52"/>
      <c r="GL423" s="52"/>
      <c r="GM423" s="52"/>
      <c r="GN423" s="52"/>
      <c r="GO423" s="52"/>
      <c r="GP423" s="52"/>
      <c r="GQ423" s="52"/>
      <c r="GR423" s="52"/>
      <c r="GS423" s="52"/>
      <c r="GT423" s="52"/>
      <c r="GU423" s="52"/>
      <c r="GV423" s="52"/>
      <c r="GW423" s="52"/>
      <c r="GX423" s="52"/>
      <c r="GY423" s="52"/>
      <c r="GZ423" s="52"/>
      <c r="HA423" s="52"/>
      <c r="HB423" s="52"/>
      <c r="HC423" s="52"/>
      <c r="HD423" s="52"/>
      <c r="HE423" s="52"/>
      <c r="HF423" s="52"/>
      <c r="HG423" s="52"/>
      <c r="HH423" s="52"/>
      <c r="HI423" s="52"/>
      <c r="HJ423" s="52"/>
      <c r="HK423" s="52"/>
      <c r="HL423" s="52"/>
    </row>
    <row r="424" spans="1:220" s="53" customFormat="1" ht="14.25">
      <c r="A424" s="7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2"/>
      <c r="DX424" s="52"/>
      <c r="DY424" s="52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  <c r="EY424" s="52"/>
      <c r="EZ424" s="52"/>
      <c r="FA424" s="52"/>
      <c r="FB424" s="52"/>
      <c r="FC424" s="52"/>
      <c r="FD424" s="52"/>
      <c r="FE424" s="52"/>
      <c r="FF424" s="52"/>
      <c r="FG424" s="52"/>
      <c r="FH424" s="52"/>
      <c r="FI424" s="52"/>
      <c r="FJ424" s="52"/>
      <c r="FK424" s="52"/>
      <c r="FL424" s="52"/>
      <c r="FM424" s="52"/>
      <c r="FN424" s="52"/>
      <c r="FO424" s="52"/>
      <c r="FP424" s="52"/>
      <c r="FQ424" s="52"/>
      <c r="FR424" s="52"/>
      <c r="FS424" s="52"/>
      <c r="FT424" s="52"/>
      <c r="FU424" s="52"/>
      <c r="FV424" s="52"/>
      <c r="FW424" s="52"/>
      <c r="FX424" s="52"/>
      <c r="FY424" s="52"/>
      <c r="FZ424" s="52"/>
      <c r="GA424" s="52"/>
      <c r="GB424" s="52"/>
      <c r="GC424" s="52"/>
      <c r="GD424" s="52"/>
      <c r="GE424" s="52"/>
      <c r="GF424" s="52"/>
      <c r="GG424" s="52"/>
      <c r="GH424" s="52"/>
      <c r="GI424" s="52"/>
      <c r="GJ424" s="52"/>
      <c r="GK424" s="52"/>
      <c r="GL424" s="52"/>
      <c r="GM424" s="52"/>
      <c r="GN424" s="52"/>
      <c r="GO424" s="52"/>
      <c r="GP424" s="52"/>
      <c r="GQ424" s="52"/>
      <c r="GR424" s="52"/>
      <c r="GS424" s="52"/>
      <c r="GT424" s="52"/>
      <c r="GU424" s="52"/>
      <c r="GV424" s="52"/>
      <c r="GW424" s="52"/>
      <c r="GX424" s="52"/>
      <c r="GY424" s="52"/>
      <c r="GZ424" s="52"/>
      <c r="HA424" s="52"/>
      <c r="HB424" s="52"/>
      <c r="HC424" s="52"/>
      <c r="HD424" s="52"/>
      <c r="HE424" s="52"/>
      <c r="HF424" s="52"/>
      <c r="HG424" s="52"/>
      <c r="HH424" s="52"/>
      <c r="HI424" s="52"/>
      <c r="HJ424" s="52"/>
      <c r="HK424" s="52"/>
      <c r="HL424" s="52"/>
    </row>
    <row r="425" spans="1:220" s="53" customFormat="1" ht="14.25">
      <c r="A425" s="7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  <c r="CU425" s="52"/>
      <c r="CV425" s="52"/>
      <c r="CW425" s="52"/>
      <c r="CX425" s="52"/>
      <c r="CY425" s="52"/>
      <c r="CZ425" s="52"/>
      <c r="DA425" s="5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2"/>
      <c r="DX425" s="52"/>
      <c r="DY425" s="52"/>
      <c r="DZ425" s="52"/>
      <c r="EA425" s="52"/>
      <c r="EB425" s="52"/>
      <c r="EC425" s="52"/>
      <c r="ED425" s="52"/>
      <c r="EE425" s="52"/>
      <c r="EF425" s="52"/>
      <c r="EG425" s="52"/>
      <c r="EH425" s="52"/>
      <c r="EI425" s="52"/>
      <c r="EJ425" s="52"/>
      <c r="EK425" s="52"/>
      <c r="EL425" s="52"/>
      <c r="EM425" s="52"/>
      <c r="EN425" s="52"/>
      <c r="EO425" s="52"/>
      <c r="EP425" s="52"/>
      <c r="EQ425" s="52"/>
      <c r="ER425" s="52"/>
      <c r="ES425" s="52"/>
      <c r="ET425" s="52"/>
      <c r="EU425" s="52"/>
      <c r="EV425" s="52"/>
      <c r="EW425" s="52"/>
      <c r="EX425" s="52"/>
      <c r="EY425" s="52"/>
      <c r="EZ425" s="52"/>
      <c r="FA425" s="52"/>
      <c r="FB425" s="52"/>
      <c r="FC425" s="52"/>
      <c r="FD425" s="52"/>
      <c r="FE425" s="52"/>
      <c r="FF425" s="52"/>
      <c r="FG425" s="52"/>
      <c r="FH425" s="52"/>
      <c r="FI425" s="52"/>
      <c r="FJ425" s="52"/>
      <c r="FK425" s="52"/>
      <c r="FL425" s="52"/>
      <c r="FM425" s="52"/>
      <c r="FN425" s="52"/>
      <c r="FO425" s="52"/>
      <c r="FP425" s="52"/>
      <c r="FQ425" s="52"/>
      <c r="FR425" s="52"/>
      <c r="FS425" s="52"/>
      <c r="FT425" s="52"/>
      <c r="FU425" s="52"/>
      <c r="FV425" s="52"/>
      <c r="FW425" s="52"/>
      <c r="FX425" s="52"/>
      <c r="FY425" s="52"/>
      <c r="FZ425" s="52"/>
      <c r="GA425" s="52"/>
      <c r="GB425" s="52"/>
      <c r="GC425" s="52"/>
      <c r="GD425" s="52"/>
      <c r="GE425" s="52"/>
      <c r="GF425" s="52"/>
      <c r="GG425" s="52"/>
      <c r="GH425" s="52"/>
      <c r="GI425" s="52"/>
      <c r="GJ425" s="52"/>
      <c r="GK425" s="52"/>
      <c r="GL425" s="52"/>
      <c r="GM425" s="52"/>
      <c r="GN425" s="52"/>
      <c r="GO425" s="52"/>
      <c r="GP425" s="52"/>
      <c r="GQ425" s="52"/>
      <c r="GR425" s="52"/>
      <c r="GS425" s="52"/>
      <c r="GT425" s="52"/>
      <c r="GU425" s="52"/>
      <c r="GV425" s="52"/>
      <c r="GW425" s="52"/>
      <c r="GX425" s="52"/>
      <c r="GY425" s="52"/>
      <c r="GZ425" s="52"/>
      <c r="HA425" s="52"/>
      <c r="HB425" s="52"/>
      <c r="HC425" s="52"/>
      <c r="HD425" s="52"/>
      <c r="HE425" s="52"/>
      <c r="HF425" s="52"/>
      <c r="HG425" s="52"/>
      <c r="HH425" s="52"/>
      <c r="HI425" s="52"/>
      <c r="HJ425" s="52"/>
      <c r="HK425" s="52"/>
      <c r="HL425" s="52"/>
    </row>
    <row r="426" spans="1:220" s="53" customFormat="1" ht="14.25">
      <c r="A426" s="7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  <c r="CU426" s="52"/>
      <c r="CV426" s="52"/>
      <c r="CW426" s="52"/>
      <c r="CX426" s="52"/>
      <c r="CY426" s="52"/>
      <c r="CZ426" s="52"/>
      <c r="DA426" s="5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2"/>
      <c r="DX426" s="52"/>
      <c r="DY426" s="52"/>
      <c r="DZ426" s="52"/>
      <c r="EA426" s="52"/>
      <c r="EB426" s="52"/>
      <c r="EC426" s="52"/>
      <c r="ED426" s="52"/>
      <c r="EE426" s="52"/>
      <c r="EF426" s="52"/>
      <c r="EG426" s="52"/>
      <c r="EH426" s="52"/>
      <c r="EI426" s="52"/>
      <c r="EJ426" s="52"/>
      <c r="EK426" s="52"/>
      <c r="EL426" s="52"/>
      <c r="EM426" s="52"/>
      <c r="EN426" s="52"/>
      <c r="EO426" s="52"/>
      <c r="EP426" s="52"/>
      <c r="EQ426" s="52"/>
      <c r="ER426" s="52"/>
      <c r="ES426" s="52"/>
      <c r="ET426" s="52"/>
      <c r="EU426" s="52"/>
      <c r="EV426" s="52"/>
      <c r="EW426" s="52"/>
      <c r="EX426" s="52"/>
      <c r="EY426" s="52"/>
      <c r="EZ426" s="52"/>
      <c r="FA426" s="52"/>
      <c r="FB426" s="52"/>
      <c r="FC426" s="52"/>
      <c r="FD426" s="52"/>
      <c r="FE426" s="52"/>
      <c r="FF426" s="52"/>
      <c r="FG426" s="52"/>
      <c r="FH426" s="52"/>
      <c r="FI426" s="52"/>
      <c r="FJ426" s="52"/>
      <c r="FK426" s="52"/>
      <c r="FL426" s="52"/>
      <c r="FM426" s="52"/>
      <c r="FN426" s="52"/>
      <c r="FO426" s="52"/>
      <c r="FP426" s="52"/>
      <c r="FQ426" s="52"/>
      <c r="FR426" s="52"/>
      <c r="FS426" s="52"/>
      <c r="FT426" s="52"/>
      <c r="FU426" s="52"/>
      <c r="FV426" s="52"/>
      <c r="FW426" s="52"/>
      <c r="FX426" s="52"/>
      <c r="FY426" s="52"/>
      <c r="FZ426" s="52"/>
      <c r="GA426" s="52"/>
      <c r="GB426" s="52"/>
      <c r="GC426" s="52"/>
      <c r="GD426" s="52"/>
      <c r="GE426" s="52"/>
      <c r="GF426" s="52"/>
      <c r="GG426" s="52"/>
      <c r="GH426" s="52"/>
      <c r="GI426" s="52"/>
      <c r="GJ426" s="52"/>
      <c r="GK426" s="52"/>
      <c r="GL426" s="52"/>
      <c r="GM426" s="52"/>
      <c r="GN426" s="52"/>
      <c r="GO426" s="52"/>
      <c r="GP426" s="52"/>
      <c r="GQ426" s="52"/>
      <c r="GR426" s="52"/>
      <c r="GS426" s="52"/>
      <c r="GT426" s="52"/>
      <c r="GU426" s="52"/>
      <c r="GV426" s="52"/>
      <c r="GW426" s="52"/>
      <c r="GX426" s="52"/>
      <c r="GY426" s="52"/>
      <c r="GZ426" s="52"/>
      <c r="HA426" s="52"/>
      <c r="HB426" s="52"/>
      <c r="HC426" s="52"/>
      <c r="HD426" s="52"/>
      <c r="HE426" s="52"/>
      <c r="HF426" s="52"/>
      <c r="HG426" s="52"/>
      <c r="HH426" s="52"/>
      <c r="HI426" s="52"/>
      <c r="HJ426" s="52"/>
      <c r="HK426" s="52"/>
      <c r="HL426" s="52"/>
    </row>
    <row r="427" spans="1:220" s="53" customFormat="1" ht="14.25">
      <c r="A427" s="7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  <c r="CU427" s="52"/>
      <c r="CV427" s="52"/>
      <c r="CW427" s="52"/>
      <c r="CX427" s="52"/>
      <c r="CY427" s="52"/>
      <c r="CZ427" s="52"/>
      <c r="DA427" s="5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2"/>
      <c r="DX427" s="52"/>
      <c r="DY427" s="52"/>
      <c r="DZ427" s="52"/>
      <c r="EA427" s="52"/>
      <c r="EB427" s="52"/>
      <c r="EC427" s="52"/>
      <c r="ED427" s="52"/>
      <c r="EE427" s="52"/>
      <c r="EF427" s="52"/>
      <c r="EG427" s="52"/>
      <c r="EH427" s="52"/>
      <c r="EI427" s="52"/>
      <c r="EJ427" s="52"/>
      <c r="EK427" s="52"/>
      <c r="EL427" s="52"/>
      <c r="EM427" s="52"/>
      <c r="EN427" s="52"/>
      <c r="EO427" s="52"/>
      <c r="EP427" s="52"/>
      <c r="EQ427" s="52"/>
      <c r="ER427" s="52"/>
      <c r="ES427" s="52"/>
      <c r="ET427" s="52"/>
      <c r="EU427" s="52"/>
      <c r="EV427" s="52"/>
      <c r="EW427" s="52"/>
      <c r="EX427" s="52"/>
      <c r="EY427" s="52"/>
      <c r="EZ427" s="52"/>
      <c r="FA427" s="52"/>
      <c r="FB427" s="52"/>
      <c r="FC427" s="52"/>
      <c r="FD427" s="52"/>
      <c r="FE427" s="52"/>
      <c r="FF427" s="52"/>
      <c r="FG427" s="52"/>
      <c r="FH427" s="52"/>
      <c r="FI427" s="52"/>
      <c r="FJ427" s="52"/>
      <c r="FK427" s="52"/>
      <c r="FL427" s="52"/>
      <c r="FM427" s="52"/>
      <c r="FN427" s="52"/>
      <c r="FO427" s="52"/>
      <c r="FP427" s="52"/>
      <c r="FQ427" s="52"/>
      <c r="FR427" s="52"/>
      <c r="FS427" s="52"/>
      <c r="FT427" s="52"/>
      <c r="FU427" s="52"/>
      <c r="FV427" s="52"/>
      <c r="FW427" s="52"/>
      <c r="FX427" s="52"/>
      <c r="FY427" s="52"/>
      <c r="FZ427" s="52"/>
      <c r="GA427" s="52"/>
      <c r="GB427" s="52"/>
      <c r="GC427" s="52"/>
      <c r="GD427" s="52"/>
      <c r="GE427" s="52"/>
      <c r="GF427" s="52"/>
      <c r="GG427" s="52"/>
      <c r="GH427" s="52"/>
      <c r="GI427" s="52"/>
      <c r="GJ427" s="52"/>
      <c r="GK427" s="52"/>
      <c r="GL427" s="52"/>
      <c r="GM427" s="52"/>
      <c r="GN427" s="52"/>
      <c r="GO427" s="52"/>
      <c r="GP427" s="52"/>
      <c r="GQ427" s="52"/>
      <c r="GR427" s="52"/>
      <c r="GS427" s="52"/>
      <c r="GT427" s="52"/>
      <c r="GU427" s="52"/>
      <c r="GV427" s="52"/>
      <c r="GW427" s="52"/>
      <c r="GX427" s="52"/>
      <c r="GY427" s="52"/>
      <c r="GZ427" s="52"/>
      <c r="HA427" s="52"/>
      <c r="HB427" s="52"/>
      <c r="HC427" s="52"/>
      <c r="HD427" s="52"/>
      <c r="HE427" s="52"/>
      <c r="HF427" s="52"/>
      <c r="HG427" s="52"/>
      <c r="HH427" s="52"/>
      <c r="HI427" s="52"/>
      <c r="HJ427" s="52"/>
      <c r="HK427" s="52"/>
      <c r="HL427" s="52"/>
    </row>
    <row r="428" spans="1:220" s="53" customFormat="1" ht="14.25">
      <c r="A428" s="7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  <c r="CU428" s="52"/>
      <c r="CV428" s="52"/>
      <c r="CW428" s="52"/>
      <c r="CX428" s="52"/>
      <c r="CY428" s="52"/>
      <c r="CZ428" s="52"/>
      <c r="DA428" s="5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2"/>
      <c r="DX428" s="52"/>
      <c r="DY428" s="52"/>
      <c r="DZ428" s="52"/>
      <c r="EA428" s="52"/>
      <c r="EB428" s="52"/>
      <c r="EC428" s="52"/>
      <c r="ED428" s="52"/>
      <c r="EE428" s="52"/>
      <c r="EF428" s="52"/>
      <c r="EG428" s="52"/>
      <c r="EH428" s="52"/>
      <c r="EI428" s="52"/>
      <c r="EJ428" s="52"/>
      <c r="EK428" s="52"/>
      <c r="EL428" s="52"/>
      <c r="EM428" s="52"/>
      <c r="EN428" s="52"/>
      <c r="EO428" s="52"/>
      <c r="EP428" s="52"/>
      <c r="EQ428" s="52"/>
      <c r="ER428" s="52"/>
      <c r="ES428" s="52"/>
      <c r="ET428" s="52"/>
      <c r="EU428" s="52"/>
      <c r="EV428" s="52"/>
      <c r="EW428" s="52"/>
      <c r="EX428" s="52"/>
      <c r="EY428" s="52"/>
      <c r="EZ428" s="52"/>
      <c r="FA428" s="52"/>
      <c r="FB428" s="52"/>
      <c r="FC428" s="52"/>
      <c r="FD428" s="52"/>
      <c r="FE428" s="52"/>
      <c r="FF428" s="52"/>
      <c r="FG428" s="52"/>
      <c r="FH428" s="52"/>
      <c r="FI428" s="52"/>
      <c r="FJ428" s="52"/>
      <c r="FK428" s="52"/>
      <c r="FL428" s="52"/>
      <c r="FM428" s="52"/>
      <c r="FN428" s="52"/>
      <c r="FO428" s="52"/>
      <c r="FP428" s="52"/>
      <c r="FQ428" s="52"/>
      <c r="FR428" s="52"/>
      <c r="FS428" s="52"/>
      <c r="FT428" s="52"/>
      <c r="FU428" s="52"/>
      <c r="FV428" s="52"/>
      <c r="FW428" s="52"/>
      <c r="FX428" s="52"/>
      <c r="FY428" s="52"/>
      <c r="FZ428" s="52"/>
      <c r="GA428" s="52"/>
      <c r="GB428" s="52"/>
      <c r="GC428" s="52"/>
      <c r="GD428" s="52"/>
      <c r="GE428" s="52"/>
      <c r="GF428" s="52"/>
      <c r="GG428" s="52"/>
      <c r="GH428" s="52"/>
      <c r="GI428" s="52"/>
      <c r="GJ428" s="52"/>
      <c r="GK428" s="52"/>
      <c r="GL428" s="52"/>
      <c r="GM428" s="52"/>
      <c r="GN428" s="52"/>
      <c r="GO428" s="52"/>
      <c r="GP428" s="52"/>
      <c r="GQ428" s="52"/>
      <c r="GR428" s="52"/>
      <c r="GS428" s="52"/>
      <c r="GT428" s="52"/>
      <c r="GU428" s="52"/>
      <c r="GV428" s="52"/>
      <c r="GW428" s="52"/>
      <c r="GX428" s="52"/>
      <c r="GY428" s="52"/>
      <c r="GZ428" s="52"/>
      <c r="HA428" s="52"/>
      <c r="HB428" s="52"/>
      <c r="HC428" s="52"/>
      <c r="HD428" s="52"/>
      <c r="HE428" s="52"/>
      <c r="HF428" s="52"/>
      <c r="HG428" s="52"/>
      <c r="HH428" s="52"/>
      <c r="HI428" s="52"/>
      <c r="HJ428" s="52"/>
      <c r="HK428" s="52"/>
      <c r="HL428" s="52"/>
    </row>
    <row r="429" spans="1:220" s="53" customFormat="1" ht="14.25">
      <c r="A429" s="7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  <c r="CU429" s="52"/>
      <c r="CV429" s="52"/>
      <c r="CW429" s="52"/>
      <c r="CX429" s="52"/>
      <c r="CY429" s="52"/>
      <c r="CZ429" s="52"/>
      <c r="DA429" s="5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2"/>
      <c r="DX429" s="52"/>
      <c r="DY429" s="52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/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/>
      <c r="EW429" s="52"/>
      <c r="EX429" s="52"/>
      <c r="EY429" s="52"/>
      <c r="EZ429" s="52"/>
      <c r="FA429" s="52"/>
      <c r="FB429" s="52"/>
      <c r="FC429" s="52"/>
      <c r="FD429" s="52"/>
      <c r="FE429" s="52"/>
      <c r="FF429" s="52"/>
      <c r="FG429" s="52"/>
      <c r="FH429" s="52"/>
      <c r="FI429" s="52"/>
      <c r="FJ429" s="52"/>
      <c r="FK429" s="52"/>
      <c r="FL429" s="52"/>
      <c r="FM429" s="52"/>
      <c r="FN429" s="52"/>
      <c r="FO429" s="52"/>
      <c r="FP429" s="52"/>
      <c r="FQ429" s="52"/>
      <c r="FR429" s="52"/>
      <c r="FS429" s="52"/>
      <c r="FT429" s="52"/>
      <c r="FU429" s="52"/>
      <c r="FV429" s="52"/>
      <c r="FW429" s="52"/>
      <c r="FX429" s="52"/>
      <c r="FY429" s="52"/>
      <c r="FZ429" s="52"/>
      <c r="GA429" s="52"/>
      <c r="GB429" s="52"/>
      <c r="GC429" s="52"/>
      <c r="GD429" s="52"/>
      <c r="GE429" s="52"/>
      <c r="GF429" s="52"/>
      <c r="GG429" s="52"/>
      <c r="GH429" s="52"/>
      <c r="GI429" s="52"/>
      <c r="GJ429" s="52"/>
      <c r="GK429" s="52"/>
      <c r="GL429" s="52"/>
      <c r="GM429" s="52"/>
      <c r="GN429" s="52"/>
      <c r="GO429" s="52"/>
      <c r="GP429" s="52"/>
      <c r="GQ429" s="52"/>
      <c r="GR429" s="52"/>
      <c r="GS429" s="52"/>
      <c r="GT429" s="52"/>
      <c r="GU429" s="52"/>
      <c r="GV429" s="52"/>
      <c r="GW429" s="52"/>
      <c r="GX429" s="52"/>
      <c r="GY429" s="52"/>
      <c r="GZ429" s="52"/>
      <c r="HA429" s="52"/>
      <c r="HB429" s="52"/>
      <c r="HC429" s="52"/>
      <c r="HD429" s="52"/>
      <c r="HE429" s="52"/>
      <c r="HF429" s="52"/>
      <c r="HG429" s="52"/>
      <c r="HH429" s="52"/>
      <c r="HI429" s="52"/>
      <c r="HJ429" s="52"/>
      <c r="HK429" s="52"/>
      <c r="HL429" s="52"/>
    </row>
    <row r="430" spans="1:220" s="53" customFormat="1" ht="14.25">
      <c r="A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  <c r="CU430" s="52"/>
      <c r="CV430" s="52"/>
      <c r="CW430" s="52"/>
      <c r="CX430" s="52"/>
      <c r="CY430" s="52"/>
      <c r="CZ430" s="52"/>
      <c r="DA430" s="5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2"/>
      <c r="DX430" s="52"/>
      <c r="DY430" s="52"/>
      <c r="DZ430" s="52"/>
      <c r="EA430" s="52"/>
      <c r="EB430" s="52"/>
      <c r="EC430" s="52"/>
      <c r="ED430" s="52"/>
      <c r="EE430" s="52"/>
      <c r="EF430" s="52"/>
      <c r="EG430" s="52"/>
      <c r="EH430" s="52"/>
      <c r="EI430" s="52"/>
      <c r="EJ430" s="52"/>
      <c r="EK430" s="52"/>
      <c r="EL430" s="52"/>
      <c r="EM430" s="52"/>
      <c r="EN430" s="52"/>
      <c r="EO430" s="52"/>
      <c r="EP430" s="52"/>
      <c r="EQ430" s="52"/>
      <c r="ER430" s="52"/>
      <c r="ES430" s="52"/>
      <c r="ET430" s="52"/>
      <c r="EU430" s="52"/>
      <c r="EV430" s="52"/>
      <c r="EW430" s="52"/>
      <c r="EX430" s="52"/>
      <c r="EY430" s="52"/>
      <c r="EZ430" s="52"/>
      <c r="FA430" s="52"/>
      <c r="FB430" s="52"/>
      <c r="FC430" s="52"/>
      <c r="FD430" s="52"/>
      <c r="FE430" s="52"/>
      <c r="FF430" s="52"/>
      <c r="FG430" s="52"/>
      <c r="FH430" s="52"/>
      <c r="FI430" s="52"/>
      <c r="FJ430" s="52"/>
      <c r="FK430" s="52"/>
      <c r="FL430" s="52"/>
      <c r="FM430" s="52"/>
      <c r="FN430" s="52"/>
      <c r="FO430" s="52"/>
      <c r="FP430" s="52"/>
      <c r="FQ430" s="52"/>
      <c r="FR430" s="52"/>
      <c r="FS430" s="52"/>
      <c r="FT430" s="52"/>
      <c r="FU430" s="52"/>
      <c r="FV430" s="52"/>
      <c r="FW430" s="52"/>
      <c r="FX430" s="52"/>
      <c r="FY430" s="52"/>
      <c r="FZ430" s="52"/>
      <c r="GA430" s="52"/>
      <c r="GB430" s="52"/>
      <c r="GC430" s="52"/>
      <c r="GD430" s="52"/>
      <c r="GE430" s="52"/>
      <c r="GF430" s="52"/>
      <c r="GG430" s="52"/>
      <c r="GH430" s="52"/>
      <c r="GI430" s="52"/>
      <c r="GJ430" s="52"/>
      <c r="GK430" s="52"/>
      <c r="GL430" s="52"/>
      <c r="GM430" s="52"/>
      <c r="GN430" s="52"/>
      <c r="GO430" s="52"/>
      <c r="GP430" s="52"/>
      <c r="GQ430" s="52"/>
      <c r="GR430" s="52"/>
      <c r="GS430" s="52"/>
      <c r="GT430" s="52"/>
      <c r="GU430" s="52"/>
      <c r="GV430" s="52"/>
      <c r="GW430" s="52"/>
      <c r="GX430" s="52"/>
      <c r="GY430" s="52"/>
      <c r="GZ430" s="52"/>
      <c r="HA430" s="52"/>
      <c r="HB430" s="52"/>
      <c r="HC430" s="52"/>
      <c r="HD430" s="52"/>
      <c r="HE430" s="52"/>
      <c r="HF430" s="52"/>
      <c r="HG430" s="52"/>
      <c r="HH430" s="52"/>
      <c r="HI430" s="52"/>
      <c r="HJ430" s="52"/>
      <c r="HK430" s="52"/>
      <c r="HL430" s="52"/>
    </row>
    <row r="431" spans="1:220" s="53" customFormat="1" ht="14.25">
      <c r="A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  <c r="CU431" s="52"/>
      <c r="CV431" s="52"/>
      <c r="CW431" s="52"/>
      <c r="CX431" s="52"/>
      <c r="CY431" s="52"/>
      <c r="CZ431" s="52"/>
      <c r="DA431" s="5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2"/>
      <c r="DX431" s="52"/>
      <c r="DY431" s="52"/>
      <c r="DZ431" s="52"/>
      <c r="EA431" s="52"/>
      <c r="EB431" s="52"/>
      <c r="EC431" s="52"/>
      <c r="ED431" s="52"/>
      <c r="EE431" s="52"/>
      <c r="EF431" s="52"/>
      <c r="EG431" s="52"/>
      <c r="EH431" s="52"/>
      <c r="EI431" s="52"/>
      <c r="EJ431" s="52"/>
      <c r="EK431" s="52"/>
      <c r="EL431" s="52"/>
      <c r="EM431" s="52"/>
      <c r="EN431" s="52"/>
      <c r="EO431" s="52"/>
      <c r="EP431" s="52"/>
      <c r="EQ431" s="52"/>
      <c r="ER431" s="52"/>
      <c r="ES431" s="52"/>
      <c r="ET431" s="52"/>
      <c r="EU431" s="52"/>
      <c r="EV431" s="52"/>
      <c r="EW431" s="52"/>
      <c r="EX431" s="52"/>
      <c r="EY431" s="52"/>
      <c r="EZ431" s="52"/>
      <c r="FA431" s="52"/>
      <c r="FB431" s="52"/>
      <c r="FC431" s="52"/>
      <c r="FD431" s="52"/>
      <c r="FE431" s="52"/>
      <c r="FF431" s="52"/>
      <c r="FG431" s="52"/>
      <c r="FH431" s="52"/>
      <c r="FI431" s="52"/>
      <c r="FJ431" s="52"/>
      <c r="FK431" s="52"/>
      <c r="FL431" s="52"/>
      <c r="FM431" s="52"/>
      <c r="FN431" s="52"/>
      <c r="FO431" s="52"/>
      <c r="FP431" s="52"/>
      <c r="FQ431" s="52"/>
      <c r="FR431" s="52"/>
      <c r="FS431" s="52"/>
      <c r="FT431" s="52"/>
      <c r="FU431" s="52"/>
      <c r="FV431" s="52"/>
      <c r="FW431" s="52"/>
      <c r="FX431" s="52"/>
      <c r="FY431" s="52"/>
      <c r="FZ431" s="52"/>
      <c r="GA431" s="52"/>
      <c r="GB431" s="52"/>
      <c r="GC431" s="52"/>
      <c r="GD431" s="52"/>
      <c r="GE431" s="52"/>
      <c r="GF431" s="52"/>
      <c r="GG431" s="52"/>
      <c r="GH431" s="52"/>
      <c r="GI431" s="52"/>
      <c r="GJ431" s="52"/>
      <c r="GK431" s="52"/>
      <c r="GL431" s="52"/>
      <c r="GM431" s="52"/>
      <c r="GN431" s="52"/>
      <c r="GO431" s="52"/>
      <c r="GP431" s="52"/>
      <c r="GQ431" s="52"/>
      <c r="GR431" s="52"/>
      <c r="GS431" s="52"/>
      <c r="GT431" s="52"/>
      <c r="GU431" s="52"/>
      <c r="GV431" s="52"/>
      <c r="GW431" s="52"/>
      <c r="GX431" s="52"/>
      <c r="GY431" s="52"/>
      <c r="GZ431" s="52"/>
      <c r="HA431" s="52"/>
      <c r="HB431" s="52"/>
      <c r="HC431" s="52"/>
      <c r="HD431" s="52"/>
      <c r="HE431" s="52"/>
      <c r="HF431" s="52"/>
      <c r="HG431" s="52"/>
      <c r="HH431" s="52"/>
      <c r="HI431" s="52"/>
      <c r="HJ431" s="52"/>
      <c r="HK431" s="52"/>
      <c r="HL431" s="52"/>
    </row>
    <row r="432" spans="1:220" s="53" customFormat="1" ht="14.25">
      <c r="A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  <c r="CU432" s="52"/>
      <c r="CV432" s="52"/>
      <c r="CW432" s="52"/>
      <c r="CX432" s="52"/>
      <c r="CY432" s="52"/>
      <c r="CZ432" s="52"/>
      <c r="DA432" s="5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2"/>
      <c r="DX432" s="52"/>
      <c r="DY432" s="52"/>
      <c r="DZ432" s="52"/>
      <c r="EA432" s="52"/>
      <c r="EB432" s="52"/>
      <c r="EC432" s="52"/>
      <c r="ED432" s="52"/>
      <c r="EE432" s="52"/>
      <c r="EF432" s="52"/>
      <c r="EG432" s="52"/>
      <c r="EH432" s="52"/>
      <c r="EI432" s="52"/>
      <c r="EJ432" s="52"/>
      <c r="EK432" s="52"/>
      <c r="EL432" s="52"/>
      <c r="EM432" s="52"/>
      <c r="EN432" s="52"/>
      <c r="EO432" s="52"/>
      <c r="EP432" s="52"/>
      <c r="EQ432" s="52"/>
      <c r="ER432" s="52"/>
      <c r="ES432" s="52"/>
      <c r="ET432" s="52"/>
      <c r="EU432" s="52"/>
      <c r="EV432" s="52"/>
      <c r="EW432" s="52"/>
      <c r="EX432" s="52"/>
      <c r="EY432" s="52"/>
      <c r="EZ432" s="52"/>
      <c r="FA432" s="52"/>
      <c r="FB432" s="52"/>
      <c r="FC432" s="52"/>
      <c r="FD432" s="52"/>
      <c r="FE432" s="52"/>
      <c r="FF432" s="52"/>
      <c r="FG432" s="52"/>
      <c r="FH432" s="52"/>
      <c r="FI432" s="52"/>
      <c r="FJ432" s="52"/>
      <c r="FK432" s="52"/>
      <c r="FL432" s="52"/>
      <c r="FM432" s="52"/>
      <c r="FN432" s="52"/>
      <c r="FO432" s="52"/>
      <c r="FP432" s="52"/>
      <c r="FQ432" s="52"/>
      <c r="FR432" s="52"/>
      <c r="FS432" s="52"/>
      <c r="FT432" s="52"/>
      <c r="FU432" s="52"/>
      <c r="FV432" s="52"/>
      <c r="FW432" s="52"/>
      <c r="FX432" s="52"/>
      <c r="FY432" s="52"/>
      <c r="FZ432" s="52"/>
      <c r="GA432" s="52"/>
      <c r="GB432" s="52"/>
      <c r="GC432" s="52"/>
      <c r="GD432" s="52"/>
      <c r="GE432" s="52"/>
      <c r="GF432" s="52"/>
      <c r="GG432" s="52"/>
      <c r="GH432" s="52"/>
      <c r="GI432" s="52"/>
      <c r="GJ432" s="52"/>
      <c r="GK432" s="52"/>
      <c r="GL432" s="52"/>
      <c r="GM432" s="52"/>
      <c r="GN432" s="52"/>
      <c r="GO432" s="52"/>
      <c r="GP432" s="52"/>
      <c r="GQ432" s="52"/>
      <c r="GR432" s="52"/>
      <c r="GS432" s="52"/>
      <c r="GT432" s="52"/>
      <c r="GU432" s="52"/>
      <c r="GV432" s="52"/>
      <c r="GW432" s="52"/>
      <c r="GX432" s="52"/>
      <c r="GY432" s="52"/>
      <c r="GZ432" s="52"/>
      <c r="HA432" s="52"/>
      <c r="HB432" s="52"/>
      <c r="HC432" s="52"/>
      <c r="HD432" s="52"/>
      <c r="HE432" s="52"/>
      <c r="HF432" s="52"/>
      <c r="HG432" s="52"/>
      <c r="HH432" s="52"/>
      <c r="HI432" s="52"/>
      <c r="HJ432" s="52"/>
      <c r="HK432" s="52"/>
      <c r="HL432" s="52"/>
    </row>
    <row r="433" spans="1:220" s="53" customFormat="1" ht="14.25">
      <c r="A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  <c r="CU433" s="52"/>
      <c r="CV433" s="52"/>
      <c r="CW433" s="52"/>
      <c r="CX433" s="52"/>
      <c r="CY433" s="52"/>
      <c r="CZ433" s="52"/>
      <c r="DA433" s="5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2"/>
      <c r="DX433" s="52"/>
      <c r="DY433" s="52"/>
      <c r="DZ433" s="52"/>
      <c r="EA433" s="52"/>
      <c r="EB433" s="52"/>
      <c r="EC433" s="52"/>
      <c r="ED433" s="52"/>
      <c r="EE433" s="52"/>
      <c r="EF433" s="52"/>
      <c r="EG433" s="52"/>
      <c r="EH433" s="52"/>
      <c r="EI433" s="52"/>
      <c r="EJ433" s="52"/>
      <c r="EK433" s="52"/>
      <c r="EL433" s="52"/>
      <c r="EM433" s="52"/>
      <c r="EN433" s="52"/>
      <c r="EO433" s="52"/>
      <c r="EP433" s="52"/>
      <c r="EQ433" s="52"/>
      <c r="ER433" s="52"/>
      <c r="ES433" s="52"/>
      <c r="ET433" s="52"/>
      <c r="EU433" s="52"/>
      <c r="EV433" s="52"/>
      <c r="EW433" s="52"/>
      <c r="EX433" s="52"/>
      <c r="EY433" s="52"/>
      <c r="EZ433" s="52"/>
      <c r="FA433" s="52"/>
      <c r="FB433" s="52"/>
      <c r="FC433" s="52"/>
      <c r="FD433" s="52"/>
      <c r="FE433" s="52"/>
      <c r="FF433" s="52"/>
      <c r="FG433" s="52"/>
      <c r="FH433" s="52"/>
      <c r="FI433" s="52"/>
      <c r="FJ433" s="52"/>
      <c r="FK433" s="52"/>
      <c r="FL433" s="52"/>
      <c r="FM433" s="52"/>
      <c r="FN433" s="52"/>
      <c r="FO433" s="52"/>
      <c r="FP433" s="52"/>
      <c r="FQ433" s="52"/>
      <c r="FR433" s="52"/>
      <c r="FS433" s="52"/>
      <c r="FT433" s="52"/>
      <c r="FU433" s="52"/>
      <c r="FV433" s="52"/>
      <c r="FW433" s="52"/>
      <c r="FX433" s="52"/>
      <c r="FY433" s="52"/>
      <c r="FZ433" s="52"/>
      <c r="GA433" s="52"/>
      <c r="GB433" s="52"/>
      <c r="GC433" s="52"/>
      <c r="GD433" s="52"/>
      <c r="GE433" s="52"/>
      <c r="GF433" s="52"/>
      <c r="GG433" s="52"/>
      <c r="GH433" s="52"/>
      <c r="GI433" s="52"/>
      <c r="GJ433" s="52"/>
      <c r="GK433" s="52"/>
      <c r="GL433" s="52"/>
      <c r="GM433" s="52"/>
      <c r="GN433" s="52"/>
      <c r="GO433" s="52"/>
      <c r="GP433" s="52"/>
      <c r="GQ433" s="52"/>
      <c r="GR433" s="52"/>
      <c r="GS433" s="52"/>
      <c r="GT433" s="52"/>
      <c r="GU433" s="52"/>
      <c r="GV433" s="52"/>
      <c r="GW433" s="52"/>
      <c r="GX433" s="52"/>
      <c r="GY433" s="52"/>
      <c r="GZ433" s="52"/>
      <c r="HA433" s="52"/>
      <c r="HB433" s="52"/>
      <c r="HC433" s="52"/>
      <c r="HD433" s="52"/>
      <c r="HE433" s="52"/>
      <c r="HF433" s="52"/>
      <c r="HG433" s="52"/>
      <c r="HH433" s="52"/>
      <c r="HI433" s="52"/>
      <c r="HJ433" s="52"/>
      <c r="HK433" s="52"/>
      <c r="HL433" s="52"/>
    </row>
    <row r="434" spans="1:220" s="53" customFormat="1" ht="14.25">
      <c r="A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  <c r="CU434" s="52"/>
      <c r="CV434" s="52"/>
      <c r="CW434" s="52"/>
      <c r="CX434" s="52"/>
      <c r="CY434" s="52"/>
      <c r="CZ434" s="52"/>
      <c r="DA434" s="52"/>
      <c r="DB434" s="52"/>
      <c r="DC434" s="52"/>
      <c r="DD434" s="52"/>
      <c r="DE434" s="52"/>
      <c r="DF434" s="52"/>
      <c r="DG434" s="52"/>
      <c r="DH434" s="52"/>
      <c r="DI434" s="52"/>
      <c r="DJ434" s="52"/>
      <c r="DK434" s="52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  <c r="DW434" s="52"/>
      <c r="DX434" s="52"/>
      <c r="DY434" s="52"/>
      <c r="DZ434" s="52"/>
      <c r="EA434" s="52"/>
      <c r="EB434" s="52"/>
      <c r="EC434" s="52"/>
      <c r="ED434" s="52"/>
      <c r="EE434" s="52"/>
      <c r="EF434" s="52"/>
      <c r="EG434" s="52"/>
      <c r="EH434" s="52"/>
      <c r="EI434" s="52"/>
      <c r="EJ434" s="52"/>
      <c r="EK434" s="52"/>
      <c r="EL434" s="52"/>
      <c r="EM434" s="52"/>
      <c r="EN434" s="52"/>
      <c r="EO434" s="52"/>
      <c r="EP434" s="52"/>
      <c r="EQ434" s="52"/>
      <c r="ER434" s="52"/>
      <c r="ES434" s="52"/>
      <c r="ET434" s="52"/>
      <c r="EU434" s="52"/>
      <c r="EV434" s="52"/>
      <c r="EW434" s="52"/>
      <c r="EX434" s="52"/>
      <c r="EY434" s="52"/>
      <c r="EZ434" s="52"/>
      <c r="FA434" s="52"/>
      <c r="FB434" s="52"/>
      <c r="FC434" s="52"/>
      <c r="FD434" s="52"/>
      <c r="FE434" s="52"/>
      <c r="FF434" s="52"/>
      <c r="FG434" s="52"/>
      <c r="FH434" s="52"/>
      <c r="FI434" s="52"/>
      <c r="FJ434" s="52"/>
      <c r="FK434" s="52"/>
      <c r="FL434" s="52"/>
      <c r="FM434" s="52"/>
      <c r="FN434" s="52"/>
      <c r="FO434" s="52"/>
      <c r="FP434" s="52"/>
      <c r="FQ434" s="52"/>
      <c r="FR434" s="52"/>
      <c r="FS434" s="52"/>
      <c r="FT434" s="52"/>
      <c r="FU434" s="52"/>
      <c r="FV434" s="52"/>
      <c r="FW434" s="52"/>
      <c r="FX434" s="52"/>
      <c r="FY434" s="52"/>
      <c r="FZ434" s="52"/>
      <c r="GA434" s="52"/>
      <c r="GB434" s="52"/>
      <c r="GC434" s="52"/>
      <c r="GD434" s="52"/>
      <c r="GE434" s="52"/>
      <c r="GF434" s="52"/>
      <c r="GG434" s="52"/>
      <c r="GH434" s="52"/>
      <c r="GI434" s="52"/>
      <c r="GJ434" s="52"/>
      <c r="GK434" s="52"/>
      <c r="GL434" s="52"/>
      <c r="GM434" s="52"/>
      <c r="GN434" s="52"/>
      <c r="GO434" s="52"/>
      <c r="GP434" s="52"/>
      <c r="GQ434" s="52"/>
      <c r="GR434" s="52"/>
      <c r="GS434" s="52"/>
      <c r="GT434" s="52"/>
      <c r="GU434" s="52"/>
      <c r="GV434" s="52"/>
      <c r="GW434" s="52"/>
      <c r="GX434" s="52"/>
      <c r="GY434" s="52"/>
      <c r="GZ434" s="52"/>
      <c r="HA434" s="52"/>
      <c r="HB434" s="52"/>
      <c r="HC434" s="52"/>
      <c r="HD434" s="52"/>
      <c r="HE434" s="52"/>
      <c r="HF434" s="52"/>
      <c r="HG434" s="52"/>
      <c r="HH434" s="52"/>
      <c r="HI434" s="52"/>
      <c r="HJ434" s="52"/>
      <c r="HK434" s="52"/>
      <c r="HL434" s="52"/>
    </row>
    <row r="435" spans="1:220" s="53" customFormat="1" ht="14.25">
      <c r="A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  <c r="CU435" s="52"/>
      <c r="CV435" s="52"/>
      <c r="CW435" s="52"/>
      <c r="CX435" s="52"/>
      <c r="CY435" s="52"/>
      <c r="CZ435" s="52"/>
      <c r="DA435" s="5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2"/>
      <c r="DX435" s="52"/>
      <c r="DY435" s="52"/>
      <c r="DZ435" s="52"/>
      <c r="EA435" s="52"/>
      <c r="EB435" s="52"/>
      <c r="EC435" s="52"/>
      <c r="ED435" s="52"/>
      <c r="EE435" s="52"/>
      <c r="EF435" s="52"/>
      <c r="EG435" s="52"/>
      <c r="EH435" s="52"/>
      <c r="EI435" s="52"/>
      <c r="EJ435" s="52"/>
      <c r="EK435" s="52"/>
      <c r="EL435" s="52"/>
      <c r="EM435" s="52"/>
      <c r="EN435" s="52"/>
      <c r="EO435" s="52"/>
      <c r="EP435" s="52"/>
      <c r="EQ435" s="52"/>
      <c r="ER435" s="52"/>
      <c r="ES435" s="52"/>
      <c r="ET435" s="52"/>
      <c r="EU435" s="52"/>
      <c r="EV435" s="52"/>
      <c r="EW435" s="52"/>
      <c r="EX435" s="52"/>
      <c r="EY435" s="52"/>
      <c r="EZ435" s="52"/>
      <c r="FA435" s="52"/>
      <c r="FB435" s="52"/>
      <c r="FC435" s="52"/>
      <c r="FD435" s="52"/>
      <c r="FE435" s="52"/>
      <c r="FF435" s="52"/>
      <c r="FG435" s="52"/>
      <c r="FH435" s="52"/>
      <c r="FI435" s="52"/>
      <c r="FJ435" s="52"/>
      <c r="FK435" s="52"/>
      <c r="FL435" s="52"/>
      <c r="FM435" s="52"/>
      <c r="FN435" s="52"/>
      <c r="FO435" s="52"/>
      <c r="FP435" s="52"/>
      <c r="FQ435" s="52"/>
      <c r="FR435" s="52"/>
      <c r="FS435" s="52"/>
      <c r="FT435" s="52"/>
      <c r="FU435" s="52"/>
      <c r="FV435" s="52"/>
      <c r="FW435" s="52"/>
      <c r="FX435" s="52"/>
      <c r="FY435" s="52"/>
      <c r="FZ435" s="52"/>
      <c r="GA435" s="52"/>
      <c r="GB435" s="52"/>
      <c r="GC435" s="52"/>
      <c r="GD435" s="52"/>
      <c r="GE435" s="52"/>
      <c r="GF435" s="52"/>
      <c r="GG435" s="52"/>
      <c r="GH435" s="52"/>
      <c r="GI435" s="52"/>
      <c r="GJ435" s="52"/>
      <c r="GK435" s="52"/>
      <c r="GL435" s="52"/>
      <c r="GM435" s="52"/>
      <c r="GN435" s="52"/>
      <c r="GO435" s="52"/>
      <c r="GP435" s="52"/>
      <c r="GQ435" s="52"/>
      <c r="GR435" s="52"/>
      <c r="GS435" s="52"/>
      <c r="GT435" s="52"/>
      <c r="GU435" s="52"/>
      <c r="GV435" s="52"/>
      <c r="GW435" s="52"/>
      <c r="GX435" s="52"/>
      <c r="GY435" s="52"/>
      <c r="GZ435" s="52"/>
      <c r="HA435" s="52"/>
      <c r="HB435" s="52"/>
      <c r="HC435" s="52"/>
      <c r="HD435" s="52"/>
      <c r="HE435" s="52"/>
      <c r="HF435" s="52"/>
      <c r="HG435" s="52"/>
      <c r="HH435" s="52"/>
      <c r="HI435" s="52"/>
      <c r="HJ435" s="52"/>
      <c r="HK435" s="52"/>
      <c r="HL435" s="52"/>
    </row>
  </sheetData>
  <sheetProtection/>
  <mergeCells count="1">
    <mergeCell ref="A1:B1"/>
  </mergeCells>
  <printOptions horizontalCentered="1"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15"/>
  <sheetViews>
    <sheetView showZeros="0" zoomScalePageLayoutView="0" workbookViewId="0" topLeftCell="A4">
      <selection activeCell="E13" sqref="E1:F16384"/>
    </sheetView>
  </sheetViews>
  <sheetFormatPr defaultColWidth="9.00390625" defaultRowHeight="14.25"/>
  <cols>
    <col min="1" max="1" width="42.75390625" style="73" customWidth="1"/>
    <col min="2" max="2" width="15.75390625" style="73" customWidth="1"/>
    <col min="3" max="16384" width="9.00390625" style="73" customWidth="1"/>
  </cols>
  <sheetData>
    <row r="1" spans="1:2" s="74" customFormat="1" ht="32.25" customHeight="1">
      <c r="A1" s="145" t="s">
        <v>46</v>
      </c>
      <c r="B1" s="145"/>
    </row>
    <row r="2" spans="1:2" ht="39" customHeight="1">
      <c r="A2" s="54" t="s">
        <v>88</v>
      </c>
      <c r="B2" s="75" t="s">
        <v>83</v>
      </c>
    </row>
    <row r="3" spans="1:2" s="55" customFormat="1" ht="36" customHeight="1">
      <c r="A3" s="87" t="s">
        <v>52</v>
      </c>
      <c r="B3" s="80" t="s">
        <v>53</v>
      </c>
    </row>
    <row r="4" spans="1:2" ht="40.5" customHeight="1">
      <c r="A4" s="85" t="s">
        <v>90</v>
      </c>
      <c r="B4" s="106">
        <v>0</v>
      </c>
    </row>
    <row r="5" spans="1:2" ht="40.5" customHeight="1">
      <c r="A5" s="85" t="s">
        <v>91</v>
      </c>
      <c r="B5" s="106">
        <v>972</v>
      </c>
    </row>
    <row r="6" spans="1:2" ht="40.5" customHeight="1">
      <c r="A6" s="85" t="s">
        <v>92</v>
      </c>
      <c r="B6" s="106">
        <v>4856</v>
      </c>
    </row>
    <row r="7" spans="1:2" ht="40.5" customHeight="1">
      <c r="A7" s="85" t="s">
        <v>93</v>
      </c>
      <c r="B7" s="106">
        <v>55</v>
      </c>
    </row>
    <row r="8" spans="1:2" ht="40.5" customHeight="1">
      <c r="A8" s="85" t="s">
        <v>94</v>
      </c>
      <c r="B8" s="106">
        <v>3495</v>
      </c>
    </row>
    <row r="9" spans="1:2" ht="40.5" customHeight="1">
      <c r="A9" s="85" t="s">
        <v>95</v>
      </c>
      <c r="B9" s="106">
        <v>5283</v>
      </c>
    </row>
    <row r="10" spans="1:2" ht="40.5" customHeight="1">
      <c r="A10" s="85" t="s">
        <v>96</v>
      </c>
      <c r="B10" s="106">
        <v>251</v>
      </c>
    </row>
    <row r="11" spans="1:2" ht="40.5" customHeight="1">
      <c r="A11" s="85" t="s">
        <v>97</v>
      </c>
      <c r="B11" s="106">
        <v>1396</v>
      </c>
    </row>
    <row r="12" spans="1:2" ht="40.5" customHeight="1">
      <c r="A12" s="84" t="s">
        <v>80</v>
      </c>
      <c r="B12" s="106">
        <f>SUM(B5:B11)</f>
        <v>16308</v>
      </c>
    </row>
    <row r="13" spans="1:2" ht="40.5" customHeight="1">
      <c r="A13" s="85" t="s">
        <v>81</v>
      </c>
      <c r="B13" s="108">
        <v>5556</v>
      </c>
    </row>
    <row r="14" spans="1:7" s="76" customFormat="1" ht="40.5" customHeight="1">
      <c r="A14" s="84" t="s">
        <v>82</v>
      </c>
      <c r="B14" s="106">
        <f>SUM(B12:B13)</f>
        <v>21864</v>
      </c>
      <c r="E14" s="73"/>
      <c r="F14" s="73"/>
      <c r="G14" s="73"/>
    </row>
    <row r="15" spans="1:28" s="65" customFormat="1" ht="32.25" customHeight="1">
      <c r="A15" s="66"/>
      <c r="B15" s="73"/>
      <c r="C15" s="64"/>
      <c r="D15" s="64"/>
      <c r="E15" s="73"/>
      <c r="F15" s="73"/>
      <c r="G15" s="7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B22"/>
  <sheetViews>
    <sheetView zoomScalePageLayoutView="0" workbookViewId="0" topLeftCell="A1">
      <selection activeCell="E13" sqref="E1:F16384"/>
    </sheetView>
  </sheetViews>
  <sheetFormatPr defaultColWidth="9.00390625" defaultRowHeight="14.25"/>
  <cols>
    <col min="1" max="1" width="46.50390625" style="0" customWidth="1"/>
    <col min="2" max="2" width="22.125" style="0" customWidth="1"/>
  </cols>
  <sheetData>
    <row r="1" spans="1:2" ht="39.75" customHeight="1">
      <c r="A1" s="146" t="s">
        <v>1348</v>
      </c>
      <c r="B1" s="146"/>
    </row>
    <row r="2" spans="1:2" ht="14.25">
      <c r="A2" s="36"/>
      <c r="B2" s="37" t="s">
        <v>85</v>
      </c>
    </row>
    <row r="3" spans="1:2" ht="26.25" customHeight="1">
      <c r="A3" s="114" t="s">
        <v>1278</v>
      </c>
      <c r="B3" s="115" t="s">
        <v>55</v>
      </c>
    </row>
    <row r="4" spans="1:2" ht="26.25" customHeight="1">
      <c r="A4" s="114" t="s">
        <v>1349</v>
      </c>
      <c r="B4" s="110">
        <v>16487</v>
      </c>
    </row>
    <row r="5" spans="1:2" ht="26.25" customHeight="1">
      <c r="A5" s="116" t="s">
        <v>1350</v>
      </c>
      <c r="B5" s="117">
        <v>1730</v>
      </c>
    </row>
    <row r="6" spans="1:2" ht="26.25" customHeight="1">
      <c r="A6" s="116" t="s">
        <v>1351</v>
      </c>
      <c r="B6" s="117">
        <v>4749</v>
      </c>
    </row>
    <row r="7" spans="1:2" ht="26.25" customHeight="1">
      <c r="A7" s="116" t="s">
        <v>1352</v>
      </c>
      <c r="B7" s="117">
        <v>2669</v>
      </c>
    </row>
    <row r="8" spans="1:2" ht="26.25" customHeight="1">
      <c r="A8" s="116" t="s">
        <v>1353</v>
      </c>
      <c r="B8" s="117">
        <v>45</v>
      </c>
    </row>
    <row r="9" spans="1:2" ht="26.25" customHeight="1">
      <c r="A9" s="116" t="s">
        <v>1354</v>
      </c>
      <c r="B9" s="118">
        <v>53</v>
      </c>
    </row>
    <row r="10" spans="1:2" ht="26.25" customHeight="1">
      <c r="A10" s="116" t="s">
        <v>1355</v>
      </c>
      <c r="B10" s="118">
        <v>287</v>
      </c>
    </row>
    <row r="11" spans="1:2" ht="26.25" customHeight="1">
      <c r="A11" s="116" t="s">
        <v>1356</v>
      </c>
      <c r="B11" s="118">
        <v>327</v>
      </c>
    </row>
    <row r="12" spans="1:2" ht="26.25" customHeight="1">
      <c r="A12" s="116" t="s">
        <v>1357</v>
      </c>
      <c r="B12" s="118">
        <v>734</v>
      </c>
    </row>
    <row r="13" spans="1:2" ht="26.25" customHeight="1">
      <c r="A13" s="116" t="s">
        <v>1358</v>
      </c>
      <c r="B13" s="118">
        <v>790</v>
      </c>
    </row>
    <row r="14" spans="1:2" ht="26.25" customHeight="1">
      <c r="A14" s="116" t="s">
        <v>1359</v>
      </c>
      <c r="B14" s="118">
        <v>2500</v>
      </c>
    </row>
    <row r="15" spans="1:2" ht="26.25" customHeight="1">
      <c r="A15" s="116" t="s">
        <v>1360</v>
      </c>
      <c r="B15" s="118">
        <v>83.1</v>
      </c>
    </row>
    <row r="16" spans="1:2" ht="26.25" customHeight="1">
      <c r="A16" s="116" t="s">
        <v>1361</v>
      </c>
      <c r="B16" s="117">
        <v>463.39</v>
      </c>
    </row>
    <row r="17" spans="1:2" ht="26.25" customHeight="1">
      <c r="A17" s="116" t="s">
        <v>1362</v>
      </c>
      <c r="B17" s="117">
        <v>2003.63</v>
      </c>
    </row>
    <row r="18" spans="1:2" ht="26.25" customHeight="1">
      <c r="A18" s="116" t="s">
        <v>1363</v>
      </c>
      <c r="B18" s="117">
        <v>13.45</v>
      </c>
    </row>
    <row r="19" spans="1:2" ht="26.25" customHeight="1">
      <c r="A19" s="116" t="s">
        <v>1364</v>
      </c>
      <c r="B19" s="117">
        <v>34</v>
      </c>
    </row>
    <row r="20" spans="1:2" ht="26.25" customHeight="1">
      <c r="A20" s="116" t="s">
        <v>1365</v>
      </c>
      <c r="B20" s="117">
        <v>5.5</v>
      </c>
    </row>
    <row r="21" spans="1:2" ht="26.25" customHeight="1">
      <c r="A21" s="116"/>
      <c r="B21" s="117"/>
    </row>
    <row r="22" spans="1:2" ht="26.25" customHeight="1">
      <c r="A22" s="114" t="s">
        <v>67</v>
      </c>
      <c r="B22" s="117">
        <f>SUM(B5:B21)</f>
        <v>16487.07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C17"/>
  <sheetViews>
    <sheetView zoomScalePageLayoutView="0" workbookViewId="0" topLeftCell="A10">
      <selection activeCell="E13" sqref="E1:F16384"/>
    </sheetView>
  </sheetViews>
  <sheetFormatPr defaultColWidth="9.00390625" defaultRowHeight="14.25"/>
  <cols>
    <col min="1" max="1" width="36.125" style="0" customWidth="1"/>
    <col min="2" max="2" width="27.625" style="0" customWidth="1"/>
    <col min="3" max="3" width="11.125" style="0" customWidth="1"/>
  </cols>
  <sheetData>
    <row r="1" spans="1:3" ht="44.25" customHeight="1">
      <c r="A1" s="147" t="s">
        <v>1366</v>
      </c>
      <c r="B1" s="147"/>
      <c r="C1" s="147"/>
    </row>
    <row r="2" spans="1:3" ht="14.25">
      <c r="A2" s="36"/>
      <c r="B2" s="12"/>
      <c r="C2" s="119" t="s">
        <v>54</v>
      </c>
    </row>
    <row r="3" spans="1:3" ht="35.25" customHeight="1">
      <c r="A3" s="114" t="s">
        <v>1278</v>
      </c>
      <c r="B3" s="120" t="s">
        <v>1279</v>
      </c>
      <c r="C3" s="115" t="s">
        <v>55</v>
      </c>
    </row>
    <row r="4" spans="1:3" ht="35.25" customHeight="1">
      <c r="A4" s="114" t="s">
        <v>1367</v>
      </c>
      <c r="B4" s="120"/>
      <c r="C4" s="110">
        <v>14622</v>
      </c>
    </row>
    <row r="5" spans="1:3" ht="35.25" customHeight="1">
      <c r="A5" s="116" t="s">
        <v>1368</v>
      </c>
      <c r="B5" s="121" t="s">
        <v>1369</v>
      </c>
      <c r="C5" s="117">
        <v>5000</v>
      </c>
    </row>
    <row r="6" spans="1:3" ht="35.25" customHeight="1">
      <c r="A6" s="116" t="s">
        <v>1370</v>
      </c>
      <c r="B6" s="121" t="s">
        <v>1371</v>
      </c>
      <c r="C6" s="117">
        <v>2236</v>
      </c>
    </row>
    <row r="7" spans="1:3" ht="35.25" customHeight="1">
      <c r="A7" s="116" t="s">
        <v>1372</v>
      </c>
      <c r="B7" s="122" t="s">
        <v>1373</v>
      </c>
      <c r="C7" s="117">
        <v>53</v>
      </c>
    </row>
    <row r="8" spans="1:3" ht="35.25" customHeight="1">
      <c r="A8" s="116" t="s">
        <v>1374</v>
      </c>
      <c r="B8" s="122" t="s">
        <v>1375</v>
      </c>
      <c r="C8" s="117">
        <v>230</v>
      </c>
    </row>
    <row r="9" spans="1:3" ht="35.25" customHeight="1">
      <c r="A9" s="116" t="s">
        <v>1376</v>
      </c>
      <c r="B9" s="122" t="s">
        <v>1377</v>
      </c>
      <c r="C9" s="117">
        <v>192</v>
      </c>
    </row>
    <row r="10" spans="1:3" ht="35.25" customHeight="1">
      <c r="A10" s="116" t="s">
        <v>1378</v>
      </c>
      <c r="B10" s="121" t="s">
        <v>1379</v>
      </c>
      <c r="C10" s="117">
        <v>580</v>
      </c>
    </row>
    <row r="11" spans="1:3" ht="35.25" customHeight="1">
      <c r="A11" s="116" t="s">
        <v>1380</v>
      </c>
      <c r="B11" s="121" t="s">
        <v>1381</v>
      </c>
      <c r="C11" s="117">
        <v>695</v>
      </c>
    </row>
    <row r="12" spans="1:3" ht="35.25" customHeight="1">
      <c r="A12" s="116" t="s">
        <v>1382</v>
      </c>
      <c r="B12" s="121" t="s">
        <v>1383</v>
      </c>
      <c r="C12" s="117">
        <v>3495</v>
      </c>
    </row>
    <row r="13" spans="1:3" ht="35.25" customHeight="1">
      <c r="A13" s="116" t="s">
        <v>1384</v>
      </c>
      <c r="B13" s="121" t="s">
        <v>1385</v>
      </c>
      <c r="C13" s="117">
        <v>24</v>
      </c>
    </row>
    <row r="14" spans="1:3" ht="35.25" customHeight="1">
      <c r="A14" s="116" t="s">
        <v>1386</v>
      </c>
      <c r="B14" s="121" t="s">
        <v>1387</v>
      </c>
      <c r="C14" s="117">
        <v>948.12</v>
      </c>
    </row>
    <row r="15" spans="1:3" ht="35.25" customHeight="1">
      <c r="A15" s="116" t="s">
        <v>1388</v>
      </c>
      <c r="B15" s="121" t="s">
        <v>1389</v>
      </c>
      <c r="C15" s="117">
        <v>1112.5</v>
      </c>
    </row>
    <row r="16" spans="1:3" ht="35.25" customHeight="1">
      <c r="A16" s="116" t="s">
        <v>1390</v>
      </c>
      <c r="B16" s="123" t="s">
        <v>1391</v>
      </c>
      <c r="C16" s="117">
        <v>56</v>
      </c>
    </row>
    <row r="17" spans="1:3" ht="35.25" customHeight="1">
      <c r="A17" s="148" t="s">
        <v>1392</v>
      </c>
      <c r="B17" s="148"/>
      <c r="C17" s="117">
        <v>14622</v>
      </c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B37"/>
  <sheetViews>
    <sheetView showZeros="0" zoomScalePageLayoutView="0" workbookViewId="0" topLeftCell="A1">
      <selection activeCell="E13" sqref="E1:F16384"/>
    </sheetView>
  </sheetViews>
  <sheetFormatPr defaultColWidth="9.00390625" defaultRowHeight="14.25"/>
  <cols>
    <col min="1" max="1" width="43.125" style="0" customWidth="1"/>
    <col min="2" max="2" width="16.375" style="0" customWidth="1"/>
  </cols>
  <sheetData>
    <row r="1" spans="1:2" ht="22.5">
      <c r="A1" s="149" t="s">
        <v>1393</v>
      </c>
      <c r="B1" s="149"/>
    </row>
    <row r="2" spans="1:2" ht="18.75">
      <c r="A2" s="13"/>
      <c r="B2" s="112" t="s">
        <v>54</v>
      </c>
    </row>
    <row r="3" spans="1:2" ht="21.75" customHeight="1">
      <c r="A3" s="88" t="s">
        <v>98</v>
      </c>
      <c r="B3" s="109" t="s">
        <v>55</v>
      </c>
    </row>
    <row r="4" spans="1:2" ht="17.25" customHeight="1">
      <c r="A4" s="15" t="s">
        <v>1394</v>
      </c>
      <c r="B4" s="110">
        <v>89232.68</v>
      </c>
    </row>
    <row r="5" spans="1:2" ht="17.25" customHeight="1">
      <c r="A5" s="15" t="s">
        <v>99</v>
      </c>
      <c r="B5" s="110">
        <v>78956.12</v>
      </c>
    </row>
    <row r="6" spans="1:2" ht="17.25" customHeight="1">
      <c r="A6" s="15" t="s">
        <v>100</v>
      </c>
      <c r="B6" s="110"/>
    </row>
    <row r="7" spans="1:2" ht="17.25" customHeight="1">
      <c r="A7" s="15" t="s">
        <v>101</v>
      </c>
      <c r="B7" s="110">
        <v>10162</v>
      </c>
    </row>
    <row r="8" spans="1:2" ht="17.25" customHeight="1">
      <c r="A8" s="15" t="s">
        <v>1395</v>
      </c>
      <c r="B8" s="110">
        <v>490332.02</v>
      </c>
    </row>
    <row r="9" spans="1:2" ht="17.25" customHeight="1">
      <c r="A9" s="15" t="s">
        <v>99</v>
      </c>
      <c r="B9" s="110">
        <v>476785.05</v>
      </c>
    </row>
    <row r="10" spans="1:2" ht="17.25" customHeight="1">
      <c r="A10" s="15" t="s">
        <v>100</v>
      </c>
      <c r="B10" s="110">
        <v>121.2</v>
      </c>
    </row>
    <row r="11" spans="1:2" ht="17.25" customHeight="1">
      <c r="A11" s="15" t="s">
        <v>101</v>
      </c>
      <c r="B11" s="110">
        <v>10531.4</v>
      </c>
    </row>
    <row r="12" spans="1:2" ht="17.25" customHeight="1">
      <c r="A12" s="15" t="s">
        <v>1396</v>
      </c>
      <c r="B12" s="110">
        <v>30999.14</v>
      </c>
    </row>
    <row r="13" spans="1:2" ht="17.25" customHeight="1">
      <c r="A13" s="15" t="s">
        <v>99</v>
      </c>
      <c r="B13" s="110">
        <v>29969.38</v>
      </c>
    </row>
    <row r="14" spans="1:2" ht="17.25" customHeight="1">
      <c r="A14" s="15" t="s">
        <v>100</v>
      </c>
      <c r="B14" s="110">
        <v>0</v>
      </c>
    </row>
    <row r="15" spans="1:2" ht="17.25" customHeight="1">
      <c r="A15" s="15" t="s">
        <v>101</v>
      </c>
      <c r="B15" s="110">
        <v>1029.76</v>
      </c>
    </row>
    <row r="16" spans="1:2" ht="17.25" customHeight="1">
      <c r="A16" s="15" t="s">
        <v>1397</v>
      </c>
      <c r="B16" s="110">
        <v>24055.59</v>
      </c>
    </row>
    <row r="17" spans="1:2" ht="17.25" customHeight="1">
      <c r="A17" s="15" t="s">
        <v>99</v>
      </c>
      <c r="B17" s="110">
        <v>22832.2</v>
      </c>
    </row>
    <row r="18" spans="1:2" ht="17.25" customHeight="1">
      <c r="A18" s="15" t="s">
        <v>100</v>
      </c>
      <c r="B18" s="110">
        <v>0</v>
      </c>
    </row>
    <row r="19" spans="1:2" ht="17.25" customHeight="1">
      <c r="A19" s="15" t="s">
        <v>101</v>
      </c>
      <c r="B19" s="110">
        <v>1223.39</v>
      </c>
    </row>
    <row r="20" spans="1:2" ht="17.25" customHeight="1">
      <c r="A20" s="15" t="s">
        <v>1398</v>
      </c>
      <c r="B20" s="110">
        <v>127872.31</v>
      </c>
    </row>
    <row r="21" spans="1:2" ht="17.25" customHeight="1">
      <c r="A21" s="15" t="s">
        <v>99</v>
      </c>
      <c r="B21" s="110">
        <v>21747.77</v>
      </c>
    </row>
    <row r="22" spans="1:2" ht="17.25" customHeight="1">
      <c r="A22" s="15" t="s">
        <v>100</v>
      </c>
      <c r="B22" s="110">
        <v>100242.74</v>
      </c>
    </row>
    <row r="23" spans="1:2" ht="17.25" customHeight="1">
      <c r="A23" s="15" t="s">
        <v>101</v>
      </c>
      <c r="B23" s="110">
        <v>4340.72</v>
      </c>
    </row>
    <row r="24" spans="1:2" ht="17.25" customHeight="1">
      <c r="A24" s="124" t="s">
        <v>1399</v>
      </c>
      <c r="B24" s="110">
        <v>72739.64</v>
      </c>
    </row>
    <row r="25" spans="1:2" ht="17.25" customHeight="1">
      <c r="A25" s="124" t="s">
        <v>1400</v>
      </c>
      <c r="B25" s="110">
        <v>13570.95</v>
      </c>
    </row>
    <row r="26" spans="1:2" ht="17.25" customHeight="1">
      <c r="A26" s="15" t="s">
        <v>1401</v>
      </c>
      <c r="B26" s="110">
        <v>58753.04</v>
      </c>
    </row>
    <row r="27" spans="1:2" ht="17.25" customHeight="1">
      <c r="A27" s="15" t="s">
        <v>1402</v>
      </c>
      <c r="B27" s="110">
        <v>415.64</v>
      </c>
    </row>
    <row r="28" spans="1:2" ht="17.25" customHeight="1">
      <c r="A28" s="124" t="s">
        <v>1403</v>
      </c>
      <c r="B28" s="110">
        <v>165415.12</v>
      </c>
    </row>
    <row r="29" spans="1:2" ht="17.25" customHeight="1">
      <c r="A29" s="15" t="s">
        <v>1400</v>
      </c>
      <c r="B29" s="110">
        <v>33178.3</v>
      </c>
    </row>
    <row r="30" spans="1:2" ht="17.25" customHeight="1">
      <c r="A30" s="15" t="s">
        <v>1401</v>
      </c>
      <c r="B30" s="110">
        <v>131297.06</v>
      </c>
    </row>
    <row r="31" spans="1:2" ht="17.25" customHeight="1">
      <c r="A31" s="15" t="s">
        <v>1402</v>
      </c>
      <c r="B31" s="110">
        <v>938.95</v>
      </c>
    </row>
    <row r="32" spans="1:2" ht="17.25" customHeight="1">
      <c r="A32" s="39" t="s">
        <v>67</v>
      </c>
      <c r="B32" s="111">
        <f>B4+B8+B12+B16+B20+B24+B28</f>
        <v>1000646.5</v>
      </c>
    </row>
    <row r="33" spans="1:2" ht="17.25" customHeight="1">
      <c r="A33" s="15" t="s">
        <v>99</v>
      </c>
      <c r="B33" s="111">
        <f>B5+B9+B13+B17+B21+B25+B29</f>
        <v>677039.7699999999</v>
      </c>
    </row>
    <row r="34" spans="1:2" ht="17.25" customHeight="1">
      <c r="A34" s="15" t="s">
        <v>100</v>
      </c>
      <c r="B34" s="111">
        <f>B6+B10+B14+B18+B22+B26+B30</f>
        <v>290414.04000000004</v>
      </c>
    </row>
    <row r="35" spans="1:2" ht="17.25" customHeight="1">
      <c r="A35" s="15" t="s">
        <v>101</v>
      </c>
      <c r="B35" s="111">
        <f>B7+B11+B15+B19+B23+B27+B31</f>
        <v>28641.86</v>
      </c>
    </row>
    <row r="36" spans="1:2" ht="14.25">
      <c r="A36" s="150" t="s">
        <v>1286</v>
      </c>
      <c r="B36" s="150"/>
    </row>
    <row r="37" spans="1:2" ht="14.25">
      <c r="A37" s="151" t="s">
        <v>1287</v>
      </c>
      <c r="B37" s="151"/>
    </row>
    <row r="48" ht="14.25" customHeight="1" hidden="1"/>
    <row r="49" ht="14.25" customHeight="1" hidden="1"/>
  </sheetData>
  <sheetProtection/>
  <mergeCells count="3">
    <mergeCell ref="A1:B1"/>
    <mergeCell ref="A36:B36"/>
    <mergeCell ref="A37:B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11"/>
  <sheetViews>
    <sheetView zoomScalePageLayoutView="0" workbookViewId="0" topLeftCell="A1">
      <selection activeCell="E13" sqref="E1:F16384"/>
    </sheetView>
  </sheetViews>
  <sheetFormatPr defaultColWidth="9.00390625" defaultRowHeight="14.25"/>
  <cols>
    <col min="1" max="1" width="38.125" style="0" customWidth="1"/>
    <col min="2" max="2" width="17.375" style="0" customWidth="1"/>
  </cols>
  <sheetData>
    <row r="1" spans="1:2" ht="54.75" customHeight="1">
      <c r="A1" s="152" t="s">
        <v>1404</v>
      </c>
      <c r="B1" s="152"/>
    </row>
    <row r="2" spans="1:2" ht="18.75">
      <c r="A2" s="38"/>
      <c r="B2" s="14" t="s">
        <v>54</v>
      </c>
    </row>
    <row r="3" spans="1:2" ht="36.75" customHeight="1">
      <c r="A3" s="88" t="s">
        <v>102</v>
      </c>
      <c r="B3" s="109" t="s">
        <v>55</v>
      </c>
    </row>
    <row r="4" spans="1:2" ht="36.75" customHeight="1">
      <c r="A4" s="15" t="s">
        <v>1405</v>
      </c>
      <c r="B4" s="110">
        <v>10258.23</v>
      </c>
    </row>
    <row r="5" spans="1:2" ht="36.75" customHeight="1">
      <c r="A5" s="15" t="s">
        <v>1406</v>
      </c>
      <c r="B5" s="110">
        <v>422574.57</v>
      </c>
    </row>
    <row r="6" spans="1:2" ht="36.75" customHeight="1">
      <c r="A6" s="15" t="s">
        <v>1407</v>
      </c>
      <c r="B6" s="110">
        <v>15897.06</v>
      </c>
    </row>
    <row r="7" spans="1:2" ht="36.75" customHeight="1">
      <c r="A7" s="15" t="s">
        <v>1408</v>
      </c>
      <c r="B7" s="110">
        <v>21920.79</v>
      </c>
    </row>
    <row r="8" spans="1:2" ht="36.75" customHeight="1">
      <c r="A8" s="15" t="s">
        <v>1409</v>
      </c>
      <c r="B8" s="110">
        <v>99424.52</v>
      </c>
    </row>
    <row r="9" spans="1:2" ht="36.75" customHeight="1">
      <c r="A9" s="15" t="s">
        <v>1410</v>
      </c>
      <c r="B9" s="110">
        <v>69671.3</v>
      </c>
    </row>
    <row r="10" spans="1:2" ht="36.75" customHeight="1">
      <c r="A10" s="15" t="s">
        <v>1411</v>
      </c>
      <c r="B10" s="110">
        <v>165875.68</v>
      </c>
    </row>
    <row r="11" spans="1:2" ht="36.75" customHeight="1">
      <c r="A11" s="39" t="s">
        <v>67</v>
      </c>
      <c r="B11" s="111">
        <f>SUM(B4:B10)</f>
        <v>805622.1499999999</v>
      </c>
    </row>
    <row r="12" ht="33" customHeight="1"/>
    <row r="13" ht="33" customHeight="1"/>
    <row r="14" ht="33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B31"/>
  <sheetViews>
    <sheetView showZeros="0" zoomScalePageLayoutView="0" workbookViewId="0" topLeftCell="A10">
      <selection activeCell="E13" sqref="E1:F16384"/>
    </sheetView>
  </sheetViews>
  <sheetFormatPr defaultColWidth="9.00390625" defaultRowHeight="14.25"/>
  <cols>
    <col min="1" max="1" width="41.50390625" style="0" customWidth="1"/>
    <col min="2" max="2" width="22.50390625" style="0" customWidth="1"/>
  </cols>
  <sheetData>
    <row r="1" spans="1:2" ht="44.25" customHeight="1">
      <c r="A1" s="127" t="s">
        <v>1412</v>
      </c>
      <c r="B1" s="127"/>
    </row>
    <row r="2" spans="1:2" ht="14.25">
      <c r="A2" s="38"/>
      <c r="B2" s="112" t="s">
        <v>54</v>
      </c>
    </row>
    <row r="3" spans="1:2" ht="27.75" customHeight="1">
      <c r="A3" s="88" t="s">
        <v>98</v>
      </c>
      <c r="B3" s="109" t="s">
        <v>55</v>
      </c>
    </row>
    <row r="4" spans="1:2" ht="25.5" customHeight="1">
      <c r="A4" s="15" t="s">
        <v>1394</v>
      </c>
      <c r="B4" s="110">
        <v>88092.56</v>
      </c>
    </row>
    <row r="5" spans="1:2" ht="25.5" customHeight="1">
      <c r="A5" s="15" t="s">
        <v>99</v>
      </c>
      <c r="B5" s="110">
        <v>77846.8</v>
      </c>
    </row>
    <row r="6" spans="1:2" ht="25.5" customHeight="1">
      <c r="A6" s="15" t="s">
        <v>101</v>
      </c>
      <c r="B6" s="110">
        <v>10132</v>
      </c>
    </row>
    <row r="7" spans="1:2" ht="25.5" customHeight="1">
      <c r="A7" s="15" t="s">
        <v>1395</v>
      </c>
      <c r="B7" s="110">
        <v>478758.32</v>
      </c>
    </row>
    <row r="8" spans="1:2" ht="25.5" customHeight="1">
      <c r="A8" s="15" t="s">
        <v>99</v>
      </c>
      <c r="B8" s="110">
        <v>465457.83</v>
      </c>
    </row>
    <row r="9" spans="1:2" ht="25.5" customHeight="1">
      <c r="A9" s="15" t="s">
        <v>101</v>
      </c>
      <c r="B9" s="110">
        <v>10468.31</v>
      </c>
    </row>
    <row r="10" spans="1:2" ht="25.5" customHeight="1">
      <c r="A10" s="15" t="s">
        <v>1396</v>
      </c>
      <c r="B10" s="110">
        <v>30305.66</v>
      </c>
    </row>
    <row r="11" spans="1:2" ht="25.5" customHeight="1">
      <c r="A11" s="15" t="s">
        <v>99</v>
      </c>
      <c r="B11" s="110">
        <v>29307.6</v>
      </c>
    </row>
    <row r="12" spans="1:2" ht="25.5" customHeight="1">
      <c r="A12" s="15" t="s">
        <v>101</v>
      </c>
      <c r="B12" s="110">
        <v>998.06</v>
      </c>
    </row>
    <row r="13" spans="1:2" ht="25.5" customHeight="1">
      <c r="A13" s="15" t="s">
        <v>1397</v>
      </c>
      <c r="B13" s="110">
        <v>23466.78</v>
      </c>
    </row>
    <row r="14" spans="1:2" ht="25.5" customHeight="1">
      <c r="A14" s="15" t="s">
        <v>99</v>
      </c>
      <c r="B14" s="110">
        <v>22288.2</v>
      </c>
    </row>
    <row r="15" spans="1:2" ht="25.5" customHeight="1">
      <c r="A15" s="15" t="s">
        <v>101</v>
      </c>
      <c r="B15" s="110">
        <v>1178.58</v>
      </c>
    </row>
    <row r="16" spans="1:2" ht="25.5" customHeight="1">
      <c r="A16" s="15" t="s">
        <v>1413</v>
      </c>
      <c r="B16" s="110">
        <v>42161.44</v>
      </c>
    </row>
    <row r="17" spans="1:2" ht="25.5" customHeight="1">
      <c r="A17" s="15" t="s">
        <v>99</v>
      </c>
      <c r="B17" s="110">
        <v>8249.09</v>
      </c>
    </row>
    <row r="18" spans="1:2" ht="25.5" customHeight="1">
      <c r="A18" s="15" t="s">
        <v>1401</v>
      </c>
      <c r="B18" s="110">
        <v>33675.24</v>
      </c>
    </row>
    <row r="19" spans="1:2" ht="25.5" customHeight="1">
      <c r="A19" s="15" t="s">
        <v>101</v>
      </c>
      <c r="B19" s="110">
        <v>237.11</v>
      </c>
    </row>
    <row r="20" spans="1:2" ht="25.5" customHeight="1">
      <c r="A20" s="15" t="s">
        <v>1414</v>
      </c>
      <c r="B20" s="110">
        <v>23558.52</v>
      </c>
    </row>
    <row r="21" spans="1:2" ht="25.5" customHeight="1">
      <c r="A21" s="15" t="s">
        <v>99</v>
      </c>
      <c r="B21" s="110">
        <v>0</v>
      </c>
    </row>
    <row r="22" spans="1:2" ht="25.5" customHeight="1">
      <c r="A22" s="15" t="s">
        <v>1415</v>
      </c>
      <c r="B22" s="110">
        <v>23462.59</v>
      </c>
    </row>
    <row r="23" spans="1:2" ht="25.5" customHeight="1">
      <c r="A23" s="15" t="s">
        <v>101</v>
      </c>
      <c r="B23" s="110">
        <v>95.93</v>
      </c>
    </row>
    <row r="24" spans="1:2" ht="25.5" customHeight="1">
      <c r="A24" s="126" t="s">
        <v>1416</v>
      </c>
      <c r="B24" s="110">
        <f>B4+B7+B10+B13+B16+B20</f>
        <v>686343.28</v>
      </c>
    </row>
    <row r="25" spans="1:2" ht="25.5" customHeight="1">
      <c r="A25" s="15" t="s">
        <v>1417</v>
      </c>
      <c r="B25" s="110">
        <f>B5+B8+B11+B14+B17+B21</f>
        <v>603149.5199999999</v>
      </c>
    </row>
    <row r="26" spans="1:2" ht="25.5" customHeight="1">
      <c r="A26" s="15" t="s">
        <v>1418</v>
      </c>
      <c r="B26" s="110">
        <f>B18</f>
        <v>33675.24</v>
      </c>
    </row>
    <row r="27" spans="1:2" ht="25.5" customHeight="1">
      <c r="A27" s="124" t="s">
        <v>1419</v>
      </c>
      <c r="B27" s="110">
        <f>B6+B9+B12+B15+B19+B23</f>
        <v>23109.989999999998</v>
      </c>
    </row>
    <row r="28" spans="1:2" ht="25.5" customHeight="1">
      <c r="A28" s="128" t="s">
        <v>1420</v>
      </c>
      <c r="B28" s="128"/>
    </row>
    <row r="29" spans="1:2" ht="14.25">
      <c r="A29" s="155"/>
      <c r="B29" s="156"/>
    </row>
    <row r="30" spans="1:2" ht="14.25">
      <c r="A30" s="155"/>
      <c r="B30" s="156"/>
    </row>
    <row r="31" spans="1:2" ht="14.25">
      <c r="A31" s="153"/>
      <c r="B31" s="154"/>
    </row>
  </sheetData>
  <sheetProtection/>
  <mergeCells count="5">
    <mergeCell ref="A31:B31"/>
    <mergeCell ref="A1:B1"/>
    <mergeCell ref="A28:B28"/>
    <mergeCell ref="A29:B29"/>
    <mergeCell ref="A30:B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B15"/>
  <sheetViews>
    <sheetView showZeros="0" zoomScalePageLayoutView="0" workbookViewId="0" topLeftCell="A1">
      <selection activeCell="E13" sqref="E1:F16384"/>
    </sheetView>
  </sheetViews>
  <sheetFormatPr defaultColWidth="9.00390625" defaultRowHeight="14.25"/>
  <cols>
    <col min="1" max="1" width="43.00390625" style="0" customWidth="1"/>
    <col min="2" max="2" width="17.625" style="0" customWidth="1"/>
  </cols>
  <sheetData>
    <row r="1" spans="1:2" ht="52.5" customHeight="1">
      <c r="A1" s="152" t="s">
        <v>1421</v>
      </c>
      <c r="B1" s="152"/>
    </row>
    <row r="2" spans="1:2" ht="14.25">
      <c r="A2" s="38"/>
      <c r="B2" s="112" t="s">
        <v>54</v>
      </c>
    </row>
    <row r="3" spans="1:2" ht="28.5" customHeight="1">
      <c r="A3" s="88" t="s">
        <v>102</v>
      </c>
      <c r="B3" s="109" t="s">
        <v>55</v>
      </c>
    </row>
    <row r="4" spans="1:2" ht="28.5" customHeight="1">
      <c r="A4" s="15" t="s">
        <v>1405</v>
      </c>
      <c r="B4" s="110">
        <v>10077.01</v>
      </c>
    </row>
    <row r="5" spans="1:2" ht="28.5" customHeight="1">
      <c r="A5" s="15" t="s">
        <v>1422</v>
      </c>
      <c r="B5" s="110">
        <v>411742.35</v>
      </c>
    </row>
    <row r="6" spans="1:2" ht="28.5" customHeight="1">
      <c r="A6" s="15" t="s">
        <v>103</v>
      </c>
      <c r="B6" s="110">
        <v>395207.69</v>
      </c>
    </row>
    <row r="7" spans="1:2" ht="28.5" customHeight="1">
      <c r="A7" s="15" t="s">
        <v>1407</v>
      </c>
      <c r="B7" s="110">
        <v>15081.13</v>
      </c>
    </row>
    <row r="8" spans="1:2" ht="28.5" customHeight="1">
      <c r="A8" s="15" t="s">
        <v>104</v>
      </c>
      <c r="B8" s="110">
        <v>14750.46</v>
      </c>
    </row>
    <row r="9" spans="1:2" ht="28.5" customHeight="1">
      <c r="A9" s="15" t="s">
        <v>1408</v>
      </c>
      <c r="B9" s="110">
        <v>20556.18</v>
      </c>
    </row>
    <row r="10" spans="1:2" ht="28.5" customHeight="1">
      <c r="A10" s="15" t="s">
        <v>105</v>
      </c>
      <c r="B10" s="110">
        <v>20136.25</v>
      </c>
    </row>
    <row r="11" spans="1:2" ht="28.5" customHeight="1">
      <c r="A11" s="15" t="s">
        <v>1423</v>
      </c>
      <c r="B11" s="110">
        <v>44297.45</v>
      </c>
    </row>
    <row r="12" spans="1:2" ht="28.5" customHeight="1">
      <c r="A12" s="15" t="s">
        <v>1424</v>
      </c>
      <c r="B12" s="110">
        <v>42170.75</v>
      </c>
    </row>
    <row r="13" spans="1:2" ht="28.5" customHeight="1">
      <c r="A13" s="15" t="s">
        <v>1425</v>
      </c>
      <c r="B13" s="110">
        <v>20508.81</v>
      </c>
    </row>
    <row r="14" spans="1:2" ht="28.5" customHeight="1">
      <c r="A14" s="15" t="s">
        <v>1424</v>
      </c>
      <c r="B14" s="110">
        <v>20508.81</v>
      </c>
    </row>
    <row r="15" spans="1:2" ht="28.5" customHeight="1">
      <c r="A15" s="126" t="s">
        <v>1426</v>
      </c>
      <c r="B15" s="110">
        <f>B4+B5+B7+B9+B11+B13</f>
        <v>522262.93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M43"/>
  <sheetViews>
    <sheetView tabSelected="1" workbookViewId="0" topLeftCell="A1">
      <selection activeCell="V40" sqref="V40"/>
    </sheetView>
  </sheetViews>
  <sheetFormatPr defaultColWidth="9.00390625" defaultRowHeight="14.25"/>
  <cols>
    <col min="1" max="1" width="42.375" style="0" customWidth="1"/>
    <col min="2" max="13" width="8.50390625" style="0" customWidth="1"/>
  </cols>
  <sheetData>
    <row r="1" spans="1:13" ht="37.5" customHeight="1">
      <c r="A1" s="157" t="s">
        <v>1451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4.25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 t="s">
        <v>85</v>
      </c>
      <c r="M2" s="24"/>
    </row>
    <row r="3" spans="1:13" ht="14.25">
      <c r="A3" s="18" t="s">
        <v>1252</v>
      </c>
      <c r="B3" s="18" t="s">
        <v>1427</v>
      </c>
      <c r="C3" s="18" t="s">
        <v>1428</v>
      </c>
      <c r="D3" s="18" t="s">
        <v>1429</v>
      </c>
      <c r="E3" s="18" t="s">
        <v>1430</v>
      </c>
      <c r="F3" s="18" t="s">
        <v>1431</v>
      </c>
      <c r="G3" s="18" t="s">
        <v>1444</v>
      </c>
      <c r="H3" s="18" t="s">
        <v>1445</v>
      </c>
      <c r="I3" s="18" t="s">
        <v>1446</v>
      </c>
      <c r="J3" s="18" t="s">
        <v>1447</v>
      </c>
      <c r="K3" s="18" t="s">
        <v>1448</v>
      </c>
      <c r="L3" s="18" t="s">
        <v>1449</v>
      </c>
      <c r="M3" s="18" t="s">
        <v>1450</v>
      </c>
    </row>
    <row r="4" spans="1:13" ht="14.25">
      <c r="A4" s="19" t="s">
        <v>1250</v>
      </c>
      <c r="B4" s="6">
        <f>SUM(B5:B7)</f>
        <v>0</v>
      </c>
      <c r="C4" s="6">
        <f>SUM(C5:C7)</f>
        <v>0</v>
      </c>
      <c r="D4" s="6">
        <f>SUM(D5:D7)</f>
        <v>0</v>
      </c>
      <c r="E4" s="6">
        <f>SUM(E5:E7)</f>
        <v>153</v>
      </c>
      <c r="F4" s="6">
        <f>SUM(F5:F7)</f>
        <v>12837</v>
      </c>
      <c r="G4" s="6">
        <v>7017</v>
      </c>
      <c r="H4" s="6">
        <v>15905</v>
      </c>
      <c r="I4" s="6">
        <v>3958</v>
      </c>
      <c r="J4" s="6">
        <v>7220</v>
      </c>
      <c r="K4" s="6">
        <v>1693</v>
      </c>
      <c r="L4" s="6">
        <v>5293</v>
      </c>
      <c r="M4" s="6">
        <v>6617</v>
      </c>
    </row>
    <row r="5" spans="1:13" ht="14.25">
      <c r="A5" s="26" t="s">
        <v>1232</v>
      </c>
      <c r="B5" s="6">
        <v>0</v>
      </c>
      <c r="C5" s="6">
        <v>0</v>
      </c>
      <c r="D5" s="6">
        <v>0</v>
      </c>
      <c r="E5" s="6">
        <v>0</v>
      </c>
      <c r="F5" s="6">
        <v>6099</v>
      </c>
      <c r="G5" s="6">
        <v>3181</v>
      </c>
      <c r="H5" s="6">
        <v>4374</v>
      </c>
      <c r="I5" s="6">
        <v>2103</v>
      </c>
      <c r="J5" s="6">
        <v>2593</v>
      </c>
      <c r="K5" s="6">
        <v>845</v>
      </c>
      <c r="L5" s="6">
        <v>1426</v>
      </c>
      <c r="M5" s="6">
        <v>5022</v>
      </c>
    </row>
    <row r="6" spans="1:13" ht="14.25">
      <c r="A6" s="26" t="s">
        <v>1233</v>
      </c>
      <c r="B6" s="6">
        <v>0</v>
      </c>
      <c r="C6" s="6">
        <v>0</v>
      </c>
      <c r="D6" s="6">
        <v>0</v>
      </c>
      <c r="E6" s="6">
        <v>0</v>
      </c>
      <c r="F6" s="6">
        <v>6499</v>
      </c>
      <c r="G6" s="6">
        <v>3409</v>
      </c>
      <c r="H6" s="6">
        <v>10605</v>
      </c>
      <c r="I6" s="6">
        <v>1569</v>
      </c>
      <c r="J6" s="6">
        <v>4103</v>
      </c>
      <c r="K6" s="6">
        <v>710</v>
      </c>
      <c r="L6" s="6">
        <v>3336</v>
      </c>
      <c r="M6" s="6">
        <v>1419</v>
      </c>
    </row>
    <row r="7" spans="1:13" ht="14.25">
      <c r="A7" s="26" t="s">
        <v>1234</v>
      </c>
      <c r="B7" s="6">
        <v>0</v>
      </c>
      <c r="C7" s="6">
        <v>0</v>
      </c>
      <c r="D7" s="6">
        <v>0</v>
      </c>
      <c r="E7" s="6">
        <v>153</v>
      </c>
      <c r="F7" s="6">
        <v>239</v>
      </c>
      <c r="G7" s="6">
        <v>427</v>
      </c>
      <c r="H7" s="6">
        <v>926</v>
      </c>
      <c r="I7" s="6">
        <v>286</v>
      </c>
      <c r="J7" s="6">
        <v>524</v>
      </c>
      <c r="K7" s="6">
        <v>138</v>
      </c>
      <c r="L7" s="6">
        <v>531</v>
      </c>
      <c r="M7" s="6">
        <v>176</v>
      </c>
    </row>
    <row r="8" spans="1:13" ht="14.25">
      <c r="A8" s="19" t="s">
        <v>1251</v>
      </c>
      <c r="B8" s="6">
        <f>SUM(B9:B23)</f>
        <v>9305</v>
      </c>
      <c r="C8" s="6">
        <f>SUM(C9:C23)</f>
        <v>6572</v>
      </c>
      <c r="D8" s="6">
        <f>SUM(D9:D23)</f>
        <v>14346</v>
      </c>
      <c r="E8" s="6">
        <f>SUM(E9:E23)</f>
        <v>12336</v>
      </c>
      <c r="F8" s="6">
        <f>SUM(F9:F23)</f>
        <v>73470</v>
      </c>
      <c r="G8" s="6">
        <v>43859</v>
      </c>
      <c r="H8" s="6">
        <v>82185</v>
      </c>
      <c r="I8" s="6">
        <v>65529</v>
      </c>
      <c r="J8" s="6">
        <v>43259</v>
      </c>
      <c r="K8" s="6">
        <v>84524</v>
      </c>
      <c r="L8" s="6">
        <v>61449</v>
      </c>
      <c r="M8" s="6">
        <v>36284</v>
      </c>
    </row>
    <row r="9" spans="1:13" ht="14.25">
      <c r="A9" s="26" t="s">
        <v>1235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2449</v>
      </c>
      <c r="L9" s="6">
        <v>586</v>
      </c>
      <c r="M9" s="6">
        <v>16</v>
      </c>
    </row>
    <row r="10" spans="1:13" ht="14.25">
      <c r="A10" s="26" t="s">
        <v>1236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799</v>
      </c>
      <c r="J10" s="6">
        <v>0</v>
      </c>
      <c r="K10" s="6">
        <v>4567</v>
      </c>
      <c r="L10" s="6">
        <v>0</v>
      </c>
      <c r="M10" s="6">
        <v>0</v>
      </c>
    </row>
    <row r="11" spans="1:13" ht="14.25">
      <c r="A11" s="26" t="s">
        <v>1237</v>
      </c>
      <c r="B11" s="6">
        <v>0</v>
      </c>
      <c r="C11" s="6">
        <v>0</v>
      </c>
      <c r="D11" s="6">
        <v>0</v>
      </c>
      <c r="E11" s="6">
        <v>0</v>
      </c>
      <c r="F11" s="6">
        <v>550</v>
      </c>
      <c r="G11" s="6">
        <v>0</v>
      </c>
      <c r="H11" s="6">
        <v>750</v>
      </c>
      <c r="I11" s="6">
        <v>700</v>
      </c>
      <c r="J11" s="6">
        <v>450</v>
      </c>
      <c r="K11" s="6">
        <v>700</v>
      </c>
      <c r="L11" s="6">
        <v>2350</v>
      </c>
      <c r="M11" s="6">
        <v>2150</v>
      </c>
    </row>
    <row r="12" spans="1:13" ht="14.25">
      <c r="A12" s="26" t="s">
        <v>1238</v>
      </c>
      <c r="B12" s="6">
        <v>1624</v>
      </c>
      <c r="C12" s="6">
        <v>1677</v>
      </c>
      <c r="D12" s="6">
        <v>2886</v>
      </c>
      <c r="E12" s="6">
        <v>1658</v>
      </c>
      <c r="F12" s="6">
        <v>1594</v>
      </c>
      <c r="G12" s="6">
        <v>1925</v>
      </c>
      <c r="H12" s="6">
        <v>1299</v>
      </c>
      <c r="I12" s="6">
        <v>13750</v>
      </c>
      <c r="J12" s="6">
        <v>1585</v>
      </c>
      <c r="K12" s="6">
        <v>13981</v>
      </c>
      <c r="L12" s="6">
        <v>3129</v>
      </c>
      <c r="M12" s="6">
        <v>2549</v>
      </c>
    </row>
    <row r="13" spans="1:13" ht="14.25">
      <c r="A13" s="26" t="s">
        <v>1239</v>
      </c>
      <c r="B13" s="6">
        <v>1813</v>
      </c>
      <c r="C13" s="6">
        <v>516</v>
      </c>
      <c r="D13" s="6">
        <v>750</v>
      </c>
      <c r="E13" s="6">
        <v>2171</v>
      </c>
      <c r="F13" s="6">
        <v>65081</v>
      </c>
      <c r="G13" s="6">
        <v>3270</v>
      </c>
      <c r="H13" s="6">
        <v>4723</v>
      </c>
      <c r="I13" s="6">
        <v>9600</v>
      </c>
      <c r="J13" s="6">
        <v>2933</v>
      </c>
      <c r="K13" s="6">
        <v>9564</v>
      </c>
      <c r="L13" s="6">
        <v>2890</v>
      </c>
      <c r="M13" s="6">
        <v>5559</v>
      </c>
    </row>
    <row r="14" spans="1:13" ht="14.25">
      <c r="A14" s="26" t="s">
        <v>1240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4.25">
      <c r="A15" s="26" t="s">
        <v>1241</v>
      </c>
      <c r="B15" s="6">
        <v>689</v>
      </c>
      <c r="C15" s="6">
        <v>614</v>
      </c>
      <c r="D15" s="6">
        <v>601</v>
      </c>
      <c r="E15" s="6">
        <v>624</v>
      </c>
      <c r="F15" s="6">
        <v>1287</v>
      </c>
      <c r="G15" s="6">
        <v>1907</v>
      </c>
      <c r="H15" s="6">
        <v>2872</v>
      </c>
      <c r="I15" s="6">
        <v>1904</v>
      </c>
      <c r="J15" s="6">
        <v>2254</v>
      </c>
      <c r="K15" s="6">
        <v>1916</v>
      </c>
      <c r="L15" s="6">
        <v>2175</v>
      </c>
      <c r="M15" s="6">
        <v>1701</v>
      </c>
    </row>
    <row r="16" spans="1:13" ht="14.25">
      <c r="A16" s="26" t="s">
        <v>1242</v>
      </c>
      <c r="B16" s="6">
        <v>2849</v>
      </c>
      <c r="C16" s="6">
        <v>1575</v>
      </c>
      <c r="D16" s="6">
        <v>4080</v>
      </c>
      <c r="E16" s="6">
        <v>2330</v>
      </c>
      <c r="F16" s="6">
        <v>1139</v>
      </c>
      <c r="G16" s="6">
        <v>5476</v>
      </c>
      <c r="H16" s="6">
        <v>11746</v>
      </c>
      <c r="I16" s="6">
        <v>5274</v>
      </c>
      <c r="J16" s="6">
        <v>5190</v>
      </c>
      <c r="K16" s="6">
        <v>6024</v>
      </c>
      <c r="L16" s="6">
        <v>6860</v>
      </c>
      <c r="M16" s="6">
        <v>2160</v>
      </c>
    </row>
    <row r="17" spans="1:13" ht="14.25">
      <c r="A17" s="26" t="s">
        <v>1243</v>
      </c>
      <c r="B17" s="6">
        <v>696</v>
      </c>
      <c r="C17" s="6">
        <v>786</v>
      </c>
      <c r="D17" s="6">
        <v>2143</v>
      </c>
      <c r="E17" s="6">
        <v>1647</v>
      </c>
      <c r="F17" s="6">
        <v>1501</v>
      </c>
      <c r="G17" s="6">
        <v>8804</v>
      </c>
      <c r="H17" s="6">
        <v>13984</v>
      </c>
      <c r="I17" s="6">
        <v>5473</v>
      </c>
      <c r="J17" s="6">
        <v>8443</v>
      </c>
      <c r="K17" s="6">
        <v>6814</v>
      </c>
      <c r="L17" s="6">
        <v>10432</v>
      </c>
      <c r="M17" s="6">
        <v>5707</v>
      </c>
    </row>
    <row r="18" spans="1:13" ht="14.25">
      <c r="A18" s="26" t="s">
        <v>1244</v>
      </c>
      <c r="B18" s="6">
        <v>1116</v>
      </c>
      <c r="C18" s="6">
        <v>904</v>
      </c>
      <c r="D18" s="6">
        <v>2678</v>
      </c>
      <c r="E18" s="6">
        <v>1919</v>
      </c>
      <c r="F18" s="6">
        <v>1095</v>
      </c>
      <c r="G18" s="6">
        <v>9279</v>
      </c>
      <c r="H18" s="6">
        <v>22471</v>
      </c>
      <c r="I18" s="6">
        <v>9150</v>
      </c>
      <c r="J18" s="6">
        <v>9606</v>
      </c>
      <c r="K18" s="6">
        <v>11074</v>
      </c>
      <c r="L18" s="6">
        <v>13871</v>
      </c>
      <c r="M18" s="6">
        <v>5983</v>
      </c>
    </row>
    <row r="19" spans="1:13" ht="14.25">
      <c r="A19" s="26" t="s">
        <v>1245</v>
      </c>
      <c r="B19" s="6">
        <v>0</v>
      </c>
      <c r="C19" s="6">
        <v>0</v>
      </c>
      <c r="D19" s="6">
        <v>103</v>
      </c>
      <c r="E19" s="6">
        <v>327</v>
      </c>
      <c r="F19" s="6">
        <v>64</v>
      </c>
      <c r="G19" s="6">
        <v>1037</v>
      </c>
      <c r="H19" s="6">
        <v>2022</v>
      </c>
      <c r="I19" s="6">
        <v>2342</v>
      </c>
      <c r="J19" s="6">
        <v>691</v>
      </c>
      <c r="K19" s="6">
        <v>3709</v>
      </c>
      <c r="L19" s="6">
        <v>2096</v>
      </c>
      <c r="M19" s="6">
        <v>1394</v>
      </c>
    </row>
    <row r="20" spans="1:13" ht="14.25">
      <c r="A20" s="26" t="s">
        <v>1246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170</v>
      </c>
      <c r="I20" s="6">
        <v>0</v>
      </c>
      <c r="J20" s="6">
        <v>0</v>
      </c>
      <c r="K20" s="6">
        <v>100</v>
      </c>
      <c r="L20" s="6">
        <v>0</v>
      </c>
      <c r="M20" s="6">
        <v>0</v>
      </c>
    </row>
    <row r="21" spans="1:13" ht="14.25">
      <c r="A21" s="26" t="s">
        <v>1247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1931</v>
      </c>
      <c r="J21" s="6">
        <v>0</v>
      </c>
      <c r="K21" s="6">
        <v>2995</v>
      </c>
      <c r="L21" s="6">
        <v>0</v>
      </c>
      <c r="M21" s="6">
        <v>0</v>
      </c>
    </row>
    <row r="22" spans="1:13" ht="14.25">
      <c r="A22" s="26" t="s">
        <v>1248</v>
      </c>
      <c r="B22" s="6">
        <v>242</v>
      </c>
      <c r="C22" s="6">
        <v>244</v>
      </c>
      <c r="D22" s="6">
        <v>777</v>
      </c>
      <c r="E22" s="6">
        <v>714</v>
      </c>
      <c r="F22" s="6">
        <v>443</v>
      </c>
      <c r="G22" s="6">
        <v>5081</v>
      </c>
      <c r="H22" s="6">
        <v>10164</v>
      </c>
      <c r="I22" s="6">
        <v>5214</v>
      </c>
      <c r="J22" s="6">
        <v>6247</v>
      </c>
      <c r="K22" s="6">
        <v>6623</v>
      </c>
      <c r="L22" s="6">
        <v>7013</v>
      </c>
      <c r="M22" s="6">
        <v>3115</v>
      </c>
    </row>
    <row r="23" spans="1:13" ht="14.25">
      <c r="A23" s="26" t="s">
        <v>1249</v>
      </c>
      <c r="B23" s="6">
        <v>276</v>
      </c>
      <c r="C23" s="6">
        <v>256</v>
      </c>
      <c r="D23" s="6">
        <v>328</v>
      </c>
      <c r="E23" s="6">
        <v>946</v>
      </c>
      <c r="F23" s="6">
        <v>716</v>
      </c>
      <c r="G23" s="6">
        <v>7080</v>
      </c>
      <c r="H23" s="6">
        <v>11984</v>
      </c>
      <c r="I23" s="6">
        <v>9392</v>
      </c>
      <c r="J23" s="6">
        <v>5860</v>
      </c>
      <c r="K23" s="6">
        <v>14008</v>
      </c>
      <c r="L23" s="6">
        <v>10047</v>
      </c>
      <c r="M23" s="6">
        <v>5950</v>
      </c>
    </row>
    <row r="24" spans="1:13" ht="14.25">
      <c r="A24" s="19" t="s">
        <v>1432</v>
      </c>
      <c r="B24" s="6">
        <f>SUM(B25:B43)</f>
        <v>97515</v>
      </c>
      <c r="C24" s="6">
        <f>SUM(C25:C43)</f>
        <v>23069</v>
      </c>
      <c r="D24" s="6">
        <f>SUM(D25:D43)</f>
        <v>63602</v>
      </c>
      <c r="E24" s="6">
        <f>SUM(E25:E43)</f>
        <v>66284</v>
      </c>
      <c r="F24" s="6">
        <f>SUM(F25:F43)</f>
        <v>37207</v>
      </c>
      <c r="G24" s="6">
        <v>47550</v>
      </c>
      <c r="H24" s="6">
        <v>85223</v>
      </c>
      <c r="I24" s="6">
        <v>57871</v>
      </c>
      <c r="J24" s="6">
        <v>63358</v>
      </c>
      <c r="K24" s="6">
        <v>57680</v>
      </c>
      <c r="L24" s="6">
        <v>76868.00200000001</v>
      </c>
      <c r="M24" s="6">
        <v>51324</v>
      </c>
    </row>
    <row r="25" spans="1:13" ht="14.25">
      <c r="A25" s="27" t="s">
        <v>1433</v>
      </c>
      <c r="B25" s="6">
        <v>430</v>
      </c>
      <c r="C25" s="6">
        <v>228</v>
      </c>
      <c r="D25" s="6">
        <v>300</v>
      </c>
      <c r="E25" s="6">
        <v>416</v>
      </c>
      <c r="F25" s="6">
        <v>300</v>
      </c>
      <c r="G25" s="6">
        <v>608</v>
      </c>
      <c r="H25" s="6">
        <v>525</v>
      </c>
      <c r="I25" s="6">
        <v>549</v>
      </c>
      <c r="J25" s="6">
        <v>478</v>
      </c>
      <c r="K25" s="6">
        <v>849</v>
      </c>
      <c r="L25" s="6">
        <v>660</v>
      </c>
      <c r="M25" s="6">
        <v>903</v>
      </c>
    </row>
    <row r="26" spans="1:13" ht="14.25">
      <c r="A26" s="27" t="s">
        <v>1253</v>
      </c>
      <c r="B26" s="6">
        <v>205</v>
      </c>
      <c r="C26" s="6">
        <v>170</v>
      </c>
      <c r="D26" s="6">
        <v>193</v>
      </c>
      <c r="E26" s="6">
        <v>143</v>
      </c>
      <c r="F26" s="6">
        <v>118</v>
      </c>
      <c r="G26" s="6">
        <v>178</v>
      </c>
      <c r="H26" s="6">
        <v>312</v>
      </c>
      <c r="I26" s="6">
        <v>101</v>
      </c>
      <c r="J26" s="6">
        <v>194</v>
      </c>
      <c r="K26" s="6">
        <v>94</v>
      </c>
      <c r="L26" s="6">
        <v>250</v>
      </c>
      <c r="M26" s="6">
        <v>131</v>
      </c>
    </row>
    <row r="27" spans="1:13" ht="14.25">
      <c r="A27" s="27" t="s">
        <v>1434</v>
      </c>
      <c r="B27" s="6">
        <v>9</v>
      </c>
      <c r="C27" s="6">
        <v>8</v>
      </c>
      <c r="D27" s="6">
        <v>14</v>
      </c>
      <c r="E27" s="6">
        <v>9</v>
      </c>
      <c r="F27" s="6">
        <v>58</v>
      </c>
      <c r="G27" s="6">
        <v>221</v>
      </c>
      <c r="H27" s="6">
        <v>212</v>
      </c>
      <c r="I27" s="6">
        <v>31</v>
      </c>
      <c r="J27" s="6">
        <v>156</v>
      </c>
      <c r="K27" s="6">
        <v>28</v>
      </c>
      <c r="L27" s="6">
        <v>293</v>
      </c>
      <c r="M27" s="6">
        <v>60</v>
      </c>
    </row>
    <row r="28" spans="1:13" ht="14.25">
      <c r="A28" s="27" t="s">
        <v>1435</v>
      </c>
      <c r="B28" s="6">
        <v>2602</v>
      </c>
      <c r="C28" s="6">
        <v>1302</v>
      </c>
      <c r="D28" s="6">
        <v>4520</v>
      </c>
      <c r="E28" s="6">
        <v>3270</v>
      </c>
      <c r="F28" s="6">
        <v>1937</v>
      </c>
      <c r="G28" s="6">
        <v>2237</v>
      </c>
      <c r="H28" s="6">
        <v>7236</v>
      </c>
      <c r="I28" s="6">
        <v>3427</v>
      </c>
      <c r="J28" s="6">
        <v>4095</v>
      </c>
      <c r="K28" s="6">
        <v>4509</v>
      </c>
      <c r="L28" s="6">
        <v>3917.002</v>
      </c>
      <c r="M28" s="6">
        <v>2198</v>
      </c>
    </row>
    <row r="29" spans="1:13" ht="14.25">
      <c r="A29" s="27" t="s">
        <v>1436</v>
      </c>
      <c r="B29" s="6">
        <v>2221</v>
      </c>
      <c r="C29" s="6">
        <v>193</v>
      </c>
      <c r="D29" s="6">
        <v>1571</v>
      </c>
      <c r="E29" s="6">
        <v>234</v>
      </c>
      <c r="F29" s="6">
        <v>2407</v>
      </c>
      <c r="G29" s="6">
        <v>615</v>
      </c>
      <c r="H29" s="6">
        <v>1333</v>
      </c>
      <c r="I29" s="6">
        <v>330</v>
      </c>
      <c r="J29" s="6">
        <v>722</v>
      </c>
      <c r="K29" s="6">
        <v>276</v>
      </c>
      <c r="L29" s="6">
        <v>227</v>
      </c>
      <c r="M29" s="6">
        <v>100</v>
      </c>
    </row>
    <row r="30" spans="1:13" ht="14.25">
      <c r="A30" s="27" t="s">
        <v>1437</v>
      </c>
      <c r="B30" s="6">
        <v>1092</v>
      </c>
      <c r="C30" s="6">
        <v>307</v>
      </c>
      <c r="D30" s="6">
        <v>1228</v>
      </c>
      <c r="E30" s="6">
        <v>236</v>
      </c>
      <c r="F30" s="6">
        <v>580</v>
      </c>
      <c r="G30" s="6">
        <v>445</v>
      </c>
      <c r="H30" s="6">
        <v>606</v>
      </c>
      <c r="I30" s="6">
        <v>942</v>
      </c>
      <c r="J30" s="6">
        <v>397</v>
      </c>
      <c r="K30" s="6">
        <v>1298</v>
      </c>
      <c r="L30" s="6">
        <v>755</v>
      </c>
      <c r="M30" s="6">
        <v>515</v>
      </c>
    </row>
    <row r="31" spans="1:13" ht="14.25">
      <c r="A31" s="27" t="s">
        <v>1254</v>
      </c>
      <c r="B31" s="6">
        <v>9440</v>
      </c>
      <c r="C31" s="6">
        <v>5264</v>
      </c>
      <c r="D31" s="6">
        <v>9550</v>
      </c>
      <c r="E31" s="6">
        <v>6937</v>
      </c>
      <c r="F31" s="6">
        <v>3478</v>
      </c>
      <c r="G31" s="6">
        <v>3908</v>
      </c>
      <c r="H31" s="6">
        <v>5933</v>
      </c>
      <c r="I31" s="6">
        <v>5544</v>
      </c>
      <c r="J31" s="6">
        <v>3733</v>
      </c>
      <c r="K31" s="6">
        <v>5521</v>
      </c>
      <c r="L31" s="6">
        <v>4328</v>
      </c>
      <c r="M31" s="6">
        <v>4035</v>
      </c>
    </row>
    <row r="32" spans="1:13" ht="14.25">
      <c r="A32" s="27" t="s">
        <v>1438</v>
      </c>
      <c r="B32" s="6">
        <v>6711</v>
      </c>
      <c r="C32" s="6">
        <v>5393</v>
      </c>
      <c r="D32" s="6">
        <v>8395</v>
      </c>
      <c r="E32" s="6">
        <v>7052</v>
      </c>
      <c r="F32" s="6">
        <v>2767</v>
      </c>
      <c r="G32" s="6">
        <v>5469</v>
      </c>
      <c r="H32" s="6">
        <v>8790</v>
      </c>
      <c r="I32" s="6">
        <v>5721</v>
      </c>
      <c r="J32" s="6">
        <v>5129</v>
      </c>
      <c r="K32" s="6">
        <v>7278</v>
      </c>
      <c r="L32" s="6">
        <v>9078</v>
      </c>
      <c r="M32" s="6">
        <v>4080</v>
      </c>
    </row>
    <row r="33" spans="1:13" ht="14.25">
      <c r="A33" s="27" t="s">
        <v>1255</v>
      </c>
      <c r="B33" s="6">
        <v>850</v>
      </c>
      <c r="C33" s="6">
        <v>875</v>
      </c>
      <c r="D33" s="6">
        <v>1103</v>
      </c>
      <c r="E33" s="6">
        <v>2526</v>
      </c>
      <c r="F33" s="6">
        <v>1193</v>
      </c>
      <c r="G33" s="6">
        <v>700</v>
      </c>
      <c r="H33" s="6">
        <v>3582</v>
      </c>
      <c r="I33" s="6">
        <v>7871</v>
      </c>
      <c r="J33" s="6">
        <v>2426</v>
      </c>
      <c r="K33" s="6">
        <v>3771</v>
      </c>
      <c r="L33" s="6">
        <v>1104</v>
      </c>
      <c r="M33" s="6">
        <v>3676</v>
      </c>
    </row>
    <row r="34" spans="1:13" ht="14.25">
      <c r="A34" s="27" t="s">
        <v>1439</v>
      </c>
      <c r="B34" s="6">
        <v>63784</v>
      </c>
      <c r="C34" s="6">
        <v>8067</v>
      </c>
      <c r="D34" s="6">
        <v>26029</v>
      </c>
      <c r="E34" s="6">
        <v>39251</v>
      </c>
      <c r="F34" s="6">
        <v>3101</v>
      </c>
      <c r="G34" s="6">
        <v>3783</v>
      </c>
      <c r="H34" s="6">
        <v>5021</v>
      </c>
      <c r="I34" s="6">
        <v>6194</v>
      </c>
      <c r="J34" s="6">
        <v>5040</v>
      </c>
      <c r="K34" s="6">
        <v>8913</v>
      </c>
      <c r="L34" s="6">
        <v>2926</v>
      </c>
      <c r="M34" s="6">
        <v>4775</v>
      </c>
    </row>
    <row r="35" spans="1:13" ht="14.25">
      <c r="A35" s="27" t="s">
        <v>1440</v>
      </c>
      <c r="B35" s="6">
        <v>49</v>
      </c>
      <c r="C35" s="6">
        <v>293</v>
      </c>
      <c r="D35" s="6">
        <v>5788</v>
      </c>
      <c r="E35" s="6">
        <v>2839</v>
      </c>
      <c r="F35" s="6">
        <v>7158</v>
      </c>
      <c r="G35" s="6">
        <v>19792</v>
      </c>
      <c r="H35" s="6">
        <v>25550</v>
      </c>
      <c r="I35" s="6">
        <v>19129</v>
      </c>
      <c r="J35" s="6">
        <v>23967</v>
      </c>
      <c r="K35" s="6">
        <v>18331</v>
      </c>
      <c r="L35" s="6">
        <v>40788</v>
      </c>
      <c r="M35" s="6">
        <v>14954</v>
      </c>
    </row>
    <row r="36" spans="1:13" ht="14.25">
      <c r="A36" s="27" t="s">
        <v>1256</v>
      </c>
      <c r="B36" s="6">
        <v>0</v>
      </c>
      <c r="C36" s="6">
        <v>7</v>
      </c>
      <c r="D36" s="6">
        <v>61</v>
      </c>
      <c r="E36" s="6">
        <v>207</v>
      </c>
      <c r="F36" s="6">
        <v>271</v>
      </c>
      <c r="G36" s="6">
        <v>1877</v>
      </c>
      <c r="H36" s="6">
        <v>3397</v>
      </c>
      <c r="I36" s="6">
        <v>3111</v>
      </c>
      <c r="J36" s="6">
        <v>1894</v>
      </c>
      <c r="K36" s="6">
        <v>2021</v>
      </c>
      <c r="L36" s="6">
        <v>6109</v>
      </c>
      <c r="M36" s="6">
        <v>2636</v>
      </c>
    </row>
    <row r="37" spans="1:13" ht="14.25">
      <c r="A37" s="27" t="s">
        <v>1257</v>
      </c>
      <c r="B37" s="6">
        <v>5813</v>
      </c>
      <c r="C37" s="6">
        <v>555</v>
      </c>
      <c r="D37" s="6">
        <v>3954</v>
      </c>
      <c r="E37" s="6">
        <v>1397</v>
      </c>
      <c r="F37" s="6">
        <v>6524</v>
      </c>
      <c r="G37" s="6">
        <v>1959</v>
      </c>
      <c r="H37" s="6">
        <v>10080</v>
      </c>
      <c r="I37" s="6">
        <v>1007</v>
      </c>
      <c r="J37" s="6">
        <v>10862</v>
      </c>
      <c r="K37" s="6">
        <v>655</v>
      </c>
      <c r="L37" s="6">
        <v>4451</v>
      </c>
      <c r="M37" s="6">
        <v>10808</v>
      </c>
    </row>
    <row r="38" spans="1:13" ht="14.25">
      <c r="A38" s="27" t="s">
        <v>1441</v>
      </c>
      <c r="B38" s="6">
        <v>2895</v>
      </c>
      <c r="C38" s="6">
        <v>355</v>
      </c>
      <c r="D38" s="6">
        <v>818</v>
      </c>
      <c r="E38" s="6">
        <v>1692</v>
      </c>
      <c r="F38" s="6">
        <v>6872</v>
      </c>
      <c r="G38" s="6">
        <v>721</v>
      </c>
      <c r="H38" s="6">
        <v>2176</v>
      </c>
      <c r="I38" s="6">
        <v>455</v>
      </c>
      <c r="J38" s="6">
        <v>508</v>
      </c>
      <c r="K38" s="6">
        <v>1341</v>
      </c>
      <c r="L38" s="6">
        <v>604</v>
      </c>
      <c r="M38" s="6">
        <v>813</v>
      </c>
    </row>
    <row r="39" spans="1:13" ht="14.25">
      <c r="A39" s="27" t="s">
        <v>1258</v>
      </c>
      <c r="B39" s="6">
        <v>10</v>
      </c>
      <c r="C39" s="6">
        <v>15</v>
      </c>
      <c r="D39" s="6">
        <v>19</v>
      </c>
      <c r="E39" s="6">
        <v>38</v>
      </c>
      <c r="F39" s="6">
        <v>323</v>
      </c>
      <c r="G39" s="6">
        <v>1065</v>
      </c>
      <c r="H39" s="6">
        <v>4888</v>
      </c>
      <c r="I39" s="6">
        <v>1279</v>
      </c>
      <c r="J39" s="6">
        <v>1414</v>
      </c>
      <c r="K39" s="6">
        <v>479</v>
      </c>
      <c r="L39" s="6">
        <v>477</v>
      </c>
      <c r="M39" s="6">
        <v>527</v>
      </c>
    </row>
    <row r="40" spans="1:13" ht="14.25">
      <c r="A40" s="27" t="s">
        <v>1442</v>
      </c>
      <c r="B40" s="6">
        <v>1295</v>
      </c>
      <c r="C40" s="6">
        <v>7</v>
      </c>
      <c r="D40" s="6">
        <v>9</v>
      </c>
      <c r="E40" s="6">
        <v>7</v>
      </c>
      <c r="F40" s="6">
        <v>0</v>
      </c>
      <c r="G40" s="6">
        <v>2292</v>
      </c>
      <c r="H40" s="6">
        <v>2413</v>
      </c>
      <c r="I40" s="6">
        <v>1375</v>
      </c>
      <c r="J40" s="6">
        <v>1181</v>
      </c>
      <c r="K40" s="6">
        <v>815</v>
      </c>
      <c r="L40" s="6">
        <v>248</v>
      </c>
      <c r="M40" s="6">
        <v>29</v>
      </c>
    </row>
    <row r="41" spans="1:13" ht="14.25">
      <c r="A41" s="27" t="s">
        <v>1259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1640</v>
      </c>
      <c r="H41" s="6">
        <v>1645</v>
      </c>
      <c r="I41" s="6">
        <v>225</v>
      </c>
      <c r="J41" s="6">
        <v>1017</v>
      </c>
      <c r="K41" s="6">
        <v>330</v>
      </c>
      <c r="L41" s="6">
        <v>595</v>
      </c>
      <c r="M41" s="6">
        <v>1044</v>
      </c>
    </row>
    <row r="42" spans="1:13" ht="14.25">
      <c r="A42" s="27" t="s">
        <v>1443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402</v>
      </c>
      <c r="L42" s="6">
        <v>0</v>
      </c>
      <c r="M42" s="6">
        <v>0</v>
      </c>
    </row>
    <row r="43" spans="1:13" ht="14.25">
      <c r="A43" s="27" t="s">
        <v>1260</v>
      </c>
      <c r="B43" s="6">
        <v>109</v>
      </c>
      <c r="C43" s="6">
        <v>30</v>
      </c>
      <c r="D43" s="6">
        <v>50</v>
      </c>
      <c r="E43" s="6">
        <v>30</v>
      </c>
      <c r="F43" s="6">
        <v>120</v>
      </c>
      <c r="G43" s="6">
        <v>40</v>
      </c>
      <c r="H43" s="6">
        <v>1524</v>
      </c>
      <c r="I43" s="6">
        <v>580</v>
      </c>
      <c r="J43" s="6">
        <v>145</v>
      </c>
      <c r="K43" s="6">
        <v>769</v>
      </c>
      <c r="L43" s="6">
        <v>58</v>
      </c>
      <c r="M43" s="6">
        <v>40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G11"/>
  <sheetViews>
    <sheetView workbookViewId="0" topLeftCell="A1">
      <selection activeCell="W22" sqref="W22"/>
    </sheetView>
  </sheetViews>
  <sheetFormatPr defaultColWidth="9.00390625" defaultRowHeight="14.25"/>
  <cols>
    <col min="1" max="1" width="12.50390625" style="0" customWidth="1"/>
    <col min="2" max="2" width="12.125" style="0" customWidth="1"/>
    <col min="3" max="3" width="11.125" style="0" customWidth="1"/>
    <col min="4" max="4" width="11.00390625" style="0" customWidth="1"/>
    <col min="5" max="5" width="12.00390625" style="0" customWidth="1"/>
    <col min="6" max="6" width="11.125" style="0" customWidth="1"/>
    <col min="7" max="7" width="11.00390625" style="0" customWidth="1"/>
  </cols>
  <sheetData>
    <row r="1" spans="1:7" ht="39.75" customHeight="1">
      <c r="A1" s="158" t="s">
        <v>1465</v>
      </c>
      <c r="B1" s="158"/>
      <c r="C1" s="158"/>
      <c r="D1" s="158"/>
      <c r="E1" s="158"/>
      <c r="F1" s="158"/>
      <c r="G1" s="158"/>
    </row>
    <row r="2" ht="26.25" customHeight="1">
      <c r="G2" s="159" t="s">
        <v>83</v>
      </c>
    </row>
    <row r="3" spans="1:7" ht="33" customHeight="1">
      <c r="A3" s="160" t="s">
        <v>1453</v>
      </c>
      <c r="B3" s="161" t="s">
        <v>1454</v>
      </c>
      <c r="C3" s="162"/>
      <c r="D3" s="162"/>
      <c r="E3" s="163" t="s">
        <v>1455</v>
      </c>
      <c r="F3" s="163"/>
      <c r="G3" s="163"/>
    </row>
    <row r="4" spans="1:7" ht="33" customHeight="1">
      <c r="A4" s="164"/>
      <c r="B4" s="165" t="s">
        <v>1456</v>
      </c>
      <c r="C4" s="165" t="s">
        <v>1457</v>
      </c>
      <c r="D4" s="165" t="s">
        <v>1458</v>
      </c>
      <c r="E4" s="165" t="s">
        <v>1456</v>
      </c>
      <c r="F4" s="165" t="s">
        <v>1457</v>
      </c>
      <c r="G4" s="165" t="s">
        <v>1458</v>
      </c>
    </row>
    <row r="5" spans="1:7" ht="45" customHeight="1">
      <c r="A5" s="165" t="s">
        <v>1459</v>
      </c>
      <c r="B5" s="166">
        <f>SUM(C5:D5)</f>
        <v>5666398.27</v>
      </c>
      <c r="C5" s="166">
        <v>2022423.18</v>
      </c>
      <c r="D5" s="166">
        <v>3643975.09</v>
      </c>
      <c r="E5" s="166">
        <f>SUM(F5:G5)</f>
        <v>2832123.45</v>
      </c>
      <c r="F5" s="166">
        <v>1009431.13</v>
      </c>
      <c r="G5" s="166">
        <v>1822692.32</v>
      </c>
    </row>
    <row r="6" spans="1:7" ht="45" customHeight="1">
      <c r="A6" s="165" t="s">
        <v>1460</v>
      </c>
      <c r="B6" s="166">
        <f>SUM(C6:D6)</f>
        <v>2000200</v>
      </c>
      <c r="C6" s="166">
        <v>1266760.24</v>
      </c>
      <c r="D6" s="166">
        <v>733439.76</v>
      </c>
      <c r="E6" s="166">
        <f>SUM(F6:G6)</f>
        <v>1299500</v>
      </c>
      <c r="F6" s="166">
        <f>933829.24+2000</f>
        <v>935829.24</v>
      </c>
      <c r="G6" s="166">
        <f>351462.76+12208</f>
        <v>363670.76</v>
      </c>
    </row>
    <row r="7" spans="1:7" ht="45" customHeight="1">
      <c r="A7" s="165" t="s">
        <v>1461</v>
      </c>
      <c r="B7" s="166">
        <f>SUM(C7:D7)</f>
        <v>1415613.2200000002</v>
      </c>
      <c r="C7" s="166">
        <v>546062.42</v>
      </c>
      <c r="D7" s="166">
        <v>869550.8</v>
      </c>
      <c r="E7" s="166">
        <f>SUM(F7:G7)</f>
        <v>775392.1799999999</v>
      </c>
      <c r="F7" s="166">
        <v>318166.32</v>
      </c>
      <c r="G7" s="166">
        <v>457225.86</v>
      </c>
    </row>
    <row r="8" spans="1:7" ht="45" customHeight="1">
      <c r="A8" s="165" t="s">
        <v>1462</v>
      </c>
      <c r="B8" s="166">
        <f>SUM(C8:D8)</f>
        <v>6250985.050876901</v>
      </c>
      <c r="C8" s="166">
        <v>2743120.9966559</v>
      </c>
      <c r="D8" s="166">
        <v>3507864.054221</v>
      </c>
      <c r="E8" s="166">
        <f>SUM(F8:G8)</f>
        <v>3356231.27358884</v>
      </c>
      <c r="F8" s="166">
        <f>1625094.05141784+2000</f>
        <v>1627094.05141784</v>
      </c>
      <c r="G8" s="166">
        <f>1716929.222171+12208</f>
        <v>1729137.222171</v>
      </c>
    </row>
    <row r="9" spans="1:7" ht="45" customHeight="1">
      <c r="A9" s="165" t="s">
        <v>1463</v>
      </c>
      <c r="B9" s="166">
        <f>SUM(C9:D9)</f>
        <v>6603191</v>
      </c>
      <c r="C9" s="166">
        <v>2912639</v>
      </c>
      <c r="D9" s="166">
        <v>3690552</v>
      </c>
      <c r="E9" s="166">
        <f>SUM(F9:G9)</f>
        <v>3497552</v>
      </c>
      <c r="F9" s="166">
        <v>1697052</v>
      </c>
      <c r="G9" s="166">
        <v>1800500</v>
      </c>
    </row>
    <row r="10" spans="1:7" ht="38.25" customHeight="1">
      <c r="A10" s="167" t="s">
        <v>1464</v>
      </c>
      <c r="B10" s="167"/>
      <c r="C10" s="167"/>
      <c r="D10" s="167"/>
      <c r="E10" s="167"/>
      <c r="F10" s="167"/>
      <c r="G10" s="167"/>
    </row>
    <row r="11" spans="2:7" ht="14.25">
      <c r="B11" s="168"/>
      <c r="C11" s="168"/>
      <c r="D11" s="168"/>
      <c r="E11" s="168"/>
      <c r="F11" s="168"/>
      <c r="G11" s="168"/>
    </row>
  </sheetData>
  <sheetProtection/>
  <mergeCells count="5">
    <mergeCell ref="A1:G1"/>
    <mergeCell ref="B3:D3"/>
    <mergeCell ref="E3:G3"/>
    <mergeCell ref="A10:G10"/>
    <mergeCell ref="A3:A4"/>
  </mergeCells>
  <printOptions/>
  <pageMargins left="0.6" right="0.489583333333333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34"/>
  <sheetViews>
    <sheetView workbookViewId="0" topLeftCell="A1">
      <selection activeCell="E13" sqref="E1:F16384"/>
    </sheetView>
  </sheetViews>
  <sheetFormatPr defaultColWidth="9.00390625" defaultRowHeight="14.25"/>
  <cols>
    <col min="1" max="1" width="38.125" style="10" customWidth="1"/>
    <col min="2" max="2" width="24.25390625" style="10" customWidth="1"/>
  </cols>
  <sheetData>
    <row r="1" spans="1:2" ht="22.5">
      <c r="A1" s="130" t="s">
        <v>1297</v>
      </c>
      <c r="B1" s="130"/>
    </row>
    <row r="2" spans="1:2" ht="17.25" customHeight="1">
      <c r="A2" s="16"/>
      <c r="B2" s="43" t="s">
        <v>165</v>
      </c>
    </row>
    <row r="3" spans="1:2" ht="19.5" customHeight="1">
      <c r="A3" s="17" t="s">
        <v>121</v>
      </c>
      <c r="B3" s="17" t="s">
        <v>84</v>
      </c>
    </row>
    <row r="4" spans="1:2" ht="19.5" customHeight="1">
      <c r="A4" s="11" t="s">
        <v>106</v>
      </c>
      <c r="B4" s="93">
        <v>484233</v>
      </c>
    </row>
    <row r="5" spans="1:2" ht="19.5" customHeight="1">
      <c r="A5" s="11" t="s">
        <v>123</v>
      </c>
      <c r="B5" s="93">
        <v>3500</v>
      </c>
    </row>
    <row r="6" spans="1:2" ht="19.5" customHeight="1">
      <c r="A6" s="11" t="s">
        <v>124</v>
      </c>
      <c r="B6" s="93">
        <v>16385</v>
      </c>
    </row>
    <row r="7" spans="1:2" ht="19.5" customHeight="1">
      <c r="A7" s="11" t="s">
        <v>126</v>
      </c>
      <c r="B7" s="93">
        <v>382917</v>
      </c>
    </row>
    <row r="8" spans="1:2" ht="19.5" customHeight="1">
      <c r="A8" s="11" t="s">
        <v>128</v>
      </c>
      <c r="B8" s="93">
        <v>1351744</v>
      </c>
    </row>
    <row r="9" spans="1:2" ht="19.5" customHeight="1">
      <c r="A9" s="11" t="s">
        <v>129</v>
      </c>
      <c r="B9" s="93">
        <v>100554</v>
      </c>
    </row>
    <row r="10" spans="1:2" ht="19.5" customHeight="1">
      <c r="A10" s="11" t="s">
        <v>130</v>
      </c>
      <c r="B10" s="93">
        <v>146966</v>
      </c>
    </row>
    <row r="11" spans="1:2" ht="19.5" customHeight="1">
      <c r="A11" s="11" t="s">
        <v>131</v>
      </c>
      <c r="B11" s="93">
        <v>651435</v>
      </c>
    </row>
    <row r="12" spans="1:2" ht="19.5" customHeight="1">
      <c r="A12" s="11" t="s">
        <v>132</v>
      </c>
      <c r="B12" s="93">
        <v>580040</v>
      </c>
    </row>
    <row r="13" spans="1:2" ht="19.5" customHeight="1">
      <c r="A13" s="11" t="s">
        <v>133</v>
      </c>
      <c r="B13" s="93">
        <v>123638</v>
      </c>
    </row>
    <row r="14" spans="1:2" ht="19.5" customHeight="1">
      <c r="A14" s="11" t="s">
        <v>134</v>
      </c>
      <c r="B14" s="93">
        <v>1328111</v>
      </c>
    </row>
    <row r="15" spans="1:2" ht="19.5" customHeight="1">
      <c r="A15" s="11" t="s">
        <v>135</v>
      </c>
      <c r="B15" s="93">
        <v>602675</v>
      </c>
    </row>
    <row r="16" spans="1:2" ht="19.5" customHeight="1">
      <c r="A16" s="11" t="s">
        <v>136</v>
      </c>
      <c r="B16" s="93">
        <v>360100</v>
      </c>
    </row>
    <row r="17" spans="1:2" ht="19.5" customHeight="1">
      <c r="A17" s="11" t="s">
        <v>137</v>
      </c>
      <c r="B17" s="93">
        <v>192130</v>
      </c>
    </row>
    <row r="18" spans="1:2" ht="19.5" customHeight="1">
      <c r="A18" s="11" t="s">
        <v>138</v>
      </c>
      <c r="B18" s="93">
        <v>110367</v>
      </c>
    </row>
    <row r="19" spans="1:2" ht="19.5" customHeight="1">
      <c r="A19" s="11" t="s">
        <v>140</v>
      </c>
      <c r="B19" s="93">
        <v>12460</v>
      </c>
    </row>
    <row r="20" spans="1:2" ht="19.5" customHeight="1">
      <c r="A20" s="11" t="s">
        <v>141</v>
      </c>
      <c r="B20" s="93">
        <v>4827</v>
      </c>
    </row>
    <row r="21" spans="1:2" ht="19.5" customHeight="1">
      <c r="A21" s="11" t="s">
        <v>142</v>
      </c>
      <c r="B21" s="93">
        <v>76055</v>
      </c>
    </row>
    <row r="22" spans="1:2" ht="19.5" customHeight="1">
      <c r="A22" s="11" t="s">
        <v>143</v>
      </c>
      <c r="B22" s="93">
        <v>156744</v>
      </c>
    </row>
    <row r="23" spans="1:2" ht="19.5" customHeight="1">
      <c r="A23" s="11" t="s">
        <v>145</v>
      </c>
      <c r="B23" s="93">
        <v>36994</v>
      </c>
    </row>
    <row r="24" spans="1:2" ht="19.5" customHeight="1">
      <c r="A24" s="11" t="s">
        <v>1293</v>
      </c>
      <c r="B24" s="93">
        <v>475942</v>
      </c>
    </row>
    <row r="25" spans="1:2" ht="19.5" customHeight="1">
      <c r="A25" s="11" t="s">
        <v>1294</v>
      </c>
      <c r="B25" s="93">
        <v>60395</v>
      </c>
    </row>
    <row r="26" spans="1:2" ht="19.5" customHeight="1">
      <c r="A26" s="11" t="s">
        <v>1295</v>
      </c>
      <c r="B26" s="93">
        <v>1133</v>
      </c>
    </row>
    <row r="27" spans="1:2" ht="19.5" customHeight="1">
      <c r="A27" s="17" t="s">
        <v>151</v>
      </c>
      <c r="B27" s="93">
        <v>7259345</v>
      </c>
    </row>
    <row r="28" spans="1:2" ht="19.5" customHeight="1">
      <c r="A28" s="11" t="s">
        <v>159</v>
      </c>
      <c r="B28" s="93">
        <v>824462</v>
      </c>
    </row>
    <row r="29" spans="1:2" ht="19.5" customHeight="1">
      <c r="A29" s="11" t="s">
        <v>160</v>
      </c>
      <c r="B29" s="93">
        <v>542911</v>
      </c>
    </row>
    <row r="30" spans="1:2" ht="19.5" customHeight="1">
      <c r="A30" s="11" t="s">
        <v>1298</v>
      </c>
      <c r="B30" s="93">
        <v>8869</v>
      </c>
    </row>
    <row r="31" spans="1:2" ht="19.5" customHeight="1">
      <c r="A31" s="11" t="s">
        <v>161</v>
      </c>
      <c r="B31" s="93">
        <v>876653</v>
      </c>
    </row>
    <row r="32" spans="1:2" ht="19.5" customHeight="1">
      <c r="A32" s="11" t="s">
        <v>162</v>
      </c>
      <c r="B32" s="93">
        <v>12117</v>
      </c>
    </row>
    <row r="33" spans="1:2" ht="19.5" customHeight="1">
      <c r="A33" s="11" t="s">
        <v>163</v>
      </c>
      <c r="B33" s="93">
        <v>1056991</v>
      </c>
    </row>
    <row r="34" spans="1:2" ht="19.5" customHeight="1">
      <c r="A34" s="17" t="s">
        <v>164</v>
      </c>
      <c r="B34" s="93">
        <f>SUM(B27:B33)</f>
        <v>10581348</v>
      </c>
    </row>
    <row r="35" ht="19.5" customHeight="1"/>
  </sheetData>
  <mergeCells count="1">
    <mergeCell ref="A1:B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showZeros="0" zoomScalePageLayoutView="0" workbookViewId="0" topLeftCell="A1">
      <selection activeCell="E13" sqref="E1:F16384"/>
    </sheetView>
  </sheetViews>
  <sheetFormatPr defaultColWidth="9.00390625" defaultRowHeight="14.25"/>
  <cols>
    <col min="1" max="1" width="38.50390625" style="3" customWidth="1"/>
    <col min="2" max="2" width="28.125" style="4" customWidth="1"/>
    <col min="3" max="16384" width="9.00390625" style="3" customWidth="1"/>
  </cols>
  <sheetData>
    <row r="1" spans="1:2" ht="36" customHeight="1">
      <c r="A1" s="131" t="s">
        <v>1299</v>
      </c>
      <c r="B1" s="131"/>
    </row>
    <row r="2" ht="14.25">
      <c r="B2" s="22" t="s">
        <v>152</v>
      </c>
    </row>
    <row r="3" spans="1:2" ht="19.5" customHeight="1">
      <c r="A3" s="20" t="s">
        <v>121</v>
      </c>
      <c r="B3" s="23" t="s">
        <v>84</v>
      </c>
    </row>
    <row r="4" spans="1:2" ht="19.5" customHeight="1">
      <c r="A4" s="21" t="s">
        <v>86</v>
      </c>
      <c r="B4" s="92">
        <v>1917001</v>
      </c>
    </row>
    <row r="5" spans="1:2" ht="19.5" customHeight="1">
      <c r="A5" s="21" t="s">
        <v>122</v>
      </c>
      <c r="B5" s="92">
        <v>224482</v>
      </c>
    </row>
    <row r="6" spans="1:2" ht="19.5" customHeight="1">
      <c r="A6" s="21" t="s">
        <v>56</v>
      </c>
      <c r="B6" s="92">
        <v>128838</v>
      </c>
    </row>
    <row r="7" spans="1:2" ht="19.5" customHeight="1">
      <c r="A7" s="21" t="s">
        <v>125</v>
      </c>
      <c r="B7" s="92">
        <v>557947</v>
      </c>
    </row>
    <row r="8" spans="1:2" ht="19.5" customHeight="1">
      <c r="A8" s="21" t="s">
        <v>127</v>
      </c>
      <c r="B8" s="92">
        <v>297766</v>
      </c>
    </row>
    <row r="9" spans="1:2" ht="19.5" customHeight="1">
      <c r="A9" s="21" t="s">
        <v>57</v>
      </c>
      <c r="B9" s="92">
        <v>222128</v>
      </c>
    </row>
    <row r="10" spans="1:2" ht="19.5" customHeight="1">
      <c r="A10" s="21" t="s">
        <v>58</v>
      </c>
      <c r="B10" s="92">
        <v>0</v>
      </c>
    </row>
    <row r="11" spans="1:2" ht="19.5" customHeight="1">
      <c r="A11" s="21" t="s">
        <v>59</v>
      </c>
      <c r="B11" s="92">
        <v>119673</v>
      </c>
    </row>
    <row r="12" spans="1:2" ht="19.5" customHeight="1">
      <c r="A12" s="21" t="s">
        <v>60</v>
      </c>
      <c r="B12" s="92">
        <v>20017</v>
      </c>
    </row>
    <row r="13" spans="1:2" ht="19.5" customHeight="1">
      <c r="A13" s="21" t="s">
        <v>61</v>
      </c>
      <c r="B13" s="92">
        <v>13872</v>
      </c>
    </row>
    <row r="14" spans="1:2" ht="19.5" customHeight="1">
      <c r="A14" s="21" t="s">
        <v>62</v>
      </c>
      <c r="B14" s="92">
        <v>3568</v>
      </c>
    </row>
    <row r="15" spans="1:2" ht="19.5" customHeight="1">
      <c r="A15" s="21" t="s">
        <v>63</v>
      </c>
      <c r="B15" s="92">
        <v>227165</v>
      </c>
    </row>
    <row r="16" spans="1:2" ht="19.5" customHeight="1">
      <c r="A16" s="21" t="s">
        <v>64</v>
      </c>
      <c r="B16" s="92">
        <v>28352</v>
      </c>
    </row>
    <row r="17" spans="1:2" ht="19.5" customHeight="1">
      <c r="A17" s="21" t="s">
        <v>65</v>
      </c>
      <c r="B17" s="92">
        <v>8923</v>
      </c>
    </row>
    <row r="18" spans="1:2" ht="19.5" customHeight="1">
      <c r="A18" s="21" t="s">
        <v>139</v>
      </c>
      <c r="B18" s="92">
        <v>193108</v>
      </c>
    </row>
    <row r="19" spans="1:2" ht="19.5" customHeight="1">
      <c r="A19" s="21" t="s">
        <v>87</v>
      </c>
      <c r="B19" s="92">
        <v>251410</v>
      </c>
    </row>
    <row r="20" spans="1:2" ht="19.5" customHeight="1">
      <c r="A20" s="21" t="s">
        <v>144</v>
      </c>
      <c r="B20" s="92">
        <v>110210</v>
      </c>
    </row>
    <row r="21" spans="1:2" ht="19.5" customHeight="1">
      <c r="A21" s="21" t="s">
        <v>146</v>
      </c>
      <c r="B21" s="92">
        <v>59200</v>
      </c>
    </row>
    <row r="22" spans="1:2" ht="19.5" customHeight="1">
      <c r="A22" s="21" t="s">
        <v>147</v>
      </c>
      <c r="B22" s="92">
        <v>36452</v>
      </c>
    </row>
    <row r="23" spans="1:2" ht="19.5" customHeight="1">
      <c r="A23" s="21" t="s">
        <v>66</v>
      </c>
      <c r="B23" s="92">
        <v>14585</v>
      </c>
    </row>
    <row r="24" spans="1:2" ht="19.5" customHeight="1">
      <c r="A24" s="21" t="s">
        <v>148</v>
      </c>
      <c r="B24" s="92">
        <v>28413</v>
      </c>
    </row>
    <row r="25" spans="1:2" ht="19.5" customHeight="1">
      <c r="A25" s="21" t="s">
        <v>149</v>
      </c>
      <c r="B25" s="92">
        <v>2550</v>
      </c>
    </row>
    <row r="26" spans="1:2" ht="19.5" customHeight="1">
      <c r="A26" s="21" t="s">
        <v>150</v>
      </c>
      <c r="B26" s="92">
        <v>2168411</v>
      </c>
    </row>
    <row r="27" spans="1:2" ht="19.5" customHeight="1">
      <c r="A27" s="21" t="s">
        <v>153</v>
      </c>
      <c r="B27" s="92">
        <v>279595</v>
      </c>
    </row>
    <row r="28" spans="1:2" ht="19.5" customHeight="1">
      <c r="A28" s="21" t="s">
        <v>1296</v>
      </c>
      <c r="B28" s="92">
        <v>332308</v>
      </c>
    </row>
    <row r="29" spans="1:2" ht="19.5" customHeight="1">
      <c r="A29" s="21" t="s">
        <v>154</v>
      </c>
      <c r="B29" s="92">
        <v>512020</v>
      </c>
    </row>
    <row r="30" spans="1:2" ht="19.5" customHeight="1">
      <c r="A30" s="21" t="s">
        <v>155</v>
      </c>
      <c r="B30" s="92">
        <v>41910</v>
      </c>
    </row>
    <row r="31" spans="1:2" ht="19.5" customHeight="1">
      <c r="A31" s="21" t="s">
        <v>157</v>
      </c>
      <c r="B31" s="92">
        <v>192113</v>
      </c>
    </row>
    <row r="32" spans="1:2" ht="19.5" customHeight="1">
      <c r="A32" s="21" t="s">
        <v>156</v>
      </c>
      <c r="B32" s="92">
        <f>SUM(B26:B31)</f>
        <v>3526357</v>
      </c>
    </row>
  </sheetData>
  <sheetProtection/>
  <mergeCells count="1">
    <mergeCell ref="A1:B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showZeros="0" zoomScalePageLayoutView="0" workbookViewId="0" topLeftCell="A1">
      <selection activeCell="E13" sqref="E1:F16384"/>
    </sheetView>
  </sheetViews>
  <sheetFormatPr defaultColWidth="9.00390625" defaultRowHeight="14.25"/>
  <cols>
    <col min="1" max="1" width="38.125" style="10" customWidth="1"/>
    <col min="2" max="2" width="24.25390625" style="10" customWidth="1"/>
    <col min="3" max="16384" width="9.00390625" style="10" customWidth="1"/>
  </cols>
  <sheetData>
    <row r="1" spans="1:2" ht="39.75" customHeight="1">
      <c r="A1" s="130" t="s">
        <v>1300</v>
      </c>
      <c r="B1" s="130"/>
    </row>
    <row r="2" spans="1:2" ht="16.5" customHeight="1">
      <c r="A2" s="16"/>
      <c r="B2" s="43" t="s">
        <v>165</v>
      </c>
    </row>
    <row r="3" spans="1:2" ht="18.75" customHeight="1">
      <c r="A3" s="17" t="s">
        <v>121</v>
      </c>
      <c r="B3" s="17" t="s">
        <v>84</v>
      </c>
    </row>
    <row r="4" spans="1:2" ht="18.75" customHeight="1">
      <c r="A4" s="11" t="s">
        <v>106</v>
      </c>
      <c r="B4" s="93">
        <v>106108</v>
      </c>
    </row>
    <row r="5" spans="1:2" ht="18.75" customHeight="1">
      <c r="A5" s="11" t="s">
        <v>123</v>
      </c>
      <c r="B5" s="93">
        <v>0</v>
      </c>
    </row>
    <row r="6" spans="1:2" ht="18.75" customHeight="1">
      <c r="A6" s="11" t="s">
        <v>124</v>
      </c>
      <c r="B6" s="93">
        <v>5597</v>
      </c>
    </row>
    <row r="7" spans="1:2" ht="18.75" customHeight="1">
      <c r="A7" s="11" t="s">
        <v>126</v>
      </c>
      <c r="B7" s="93">
        <v>156064</v>
      </c>
    </row>
    <row r="8" spans="1:2" ht="18.75" customHeight="1">
      <c r="A8" s="11" t="s">
        <v>128</v>
      </c>
      <c r="B8" s="93">
        <v>254017</v>
      </c>
    </row>
    <row r="9" spans="1:2" ht="18.75" customHeight="1">
      <c r="A9" s="11" t="s">
        <v>129</v>
      </c>
      <c r="B9" s="93">
        <v>28500</v>
      </c>
    </row>
    <row r="10" spans="1:2" ht="18.75" customHeight="1">
      <c r="A10" s="11" t="s">
        <v>130</v>
      </c>
      <c r="B10" s="93">
        <v>40259</v>
      </c>
    </row>
    <row r="11" spans="1:2" ht="18.75" customHeight="1">
      <c r="A11" s="11" t="s">
        <v>131</v>
      </c>
      <c r="B11" s="93">
        <v>178336</v>
      </c>
    </row>
    <row r="12" spans="1:2" ht="18.75" customHeight="1">
      <c r="A12" s="11" t="s">
        <v>132</v>
      </c>
      <c r="B12" s="93">
        <v>68566</v>
      </c>
    </row>
    <row r="13" spans="1:2" ht="18.75" customHeight="1">
      <c r="A13" s="11" t="s">
        <v>133</v>
      </c>
      <c r="B13" s="93">
        <v>26343</v>
      </c>
    </row>
    <row r="14" spans="1:2" ht="18.75" customHeight="1">
      <c r="A14" s="11" t="s">
        <v>134</v>
      </c>
      <c r="B14" s="93">
        <v>448608</v>
      </c>
    </row>
    <row r="15" spans="1:2" ht="18.75" customHeight="1">
      <c r="A15" s="11" t="s">
        <v>135</v>
      </c>
      <c r="B15" s="93">
        <v>118107</v>
      </c>
    </row>
    <row r="16" spans="1:2" ht="18.75" customHeight="1">
      <c r="A16" s="11" t="s">
        <v>136</v>
      </c>
      <c r="B16" s="93">
        <v>136782</v>
      </c>
    </row>
    <row r="17" spans="1:2" ht="18.75" customHeight="1">
      <c r="A17" s="11" t="s">
        <v>137</v>
      </c>
      <c r="B17" s="93">
        <v>48359</v>
      </c>
    </row>
    <row r="18" spans="1:2" ht="18.75" customHeight="1">
      <c r="A18" s="11" t="s">
        <v>138</v>
      </c>
      <c r="B18" s="93">
        <v>44330</v>
      </c>
    </row>
    <row r="19" spans="1:2" ht="18.75" customHeight="1">
      <c r="A19" s="11" t="s">
        <v>140</v>
      </c>
      <c r="B19" s="93">
        <v>11709</v>
      </c>
    </row>
    <row r="20" spans="1:2" ht="18.75" customHeight="1">
      <c r="A20" s="11" t="s">
        <v>141</v>
      </c>
      <c r="B20" s="93">
        <v>2773</v>
      </c>
    </row>
    <row r="21" spans="1:2" ht="18.75" customHeight="1">
      <c r="A21" s="11" t="s">
        <v>142</v>
      </c>
      <c r="B21" s="93">
        <v>10661</v>
      </c>
    </row>
    <row r="22" spans="1:2" ht="18.75" customHeight="1">
      <c r="A22" s="11" t="s">
        <v>143</v>
      </c>
      <c r="B22" s="93">
        <v>38805</v>
      </c>
    </row>
    <row r="23" spans="1:2" ht="18.75" customHeight="1">
      <c r="A23" s="11" t="s">
        <v>145</v>
      </c>
      <c r="B23" s="93">
        <v>14014</v>
      </c>
    </row>
    <row r="24" spans="1:2" ht="18.75" customHeight="1">
      <c r="A24" s="11" t="s">
        <v>1293</v>
      </c>
      <c r="B24" s="93">
        <v>68190</v>
      </c>
    </row>
    <row r="25" spans="1:2" ht="18.75" customHeight="1">
      <c r="A25" s="11" t="s">
        <v>1294</v>
      </c>
      <c r="B25" s="93">
        <v>20253</v>
      </c>
    </row>
    <row r="26" spans="1:2" ht="18.75" customHeight="1">
      <c r="A26" s="11" t="s">
        <v>1295</v>
      </c>
      <c r="B26" s="93">
        <v>357</v>
      </c>
    </row>
    <row r="27" spans="1:2" ht="18.75" customHeight="1">
      <c r="A27" s="17" t="s">
        <v>151</v>
      </c>
      <c r="B27" s="93">
        <v>1826738</v>
      </c>
    </row>
    <row r="28" spans="1:2" ht="18.75" customHeight="1">
      <c r="A28" s="11" t="s">
        <v>159</v>
      </c>
      <c r="B28" s="93">
        <v>492864</v>
      </c>
    </row>
    <row r="29" spans="1:2" ht="18.75" customHeight="1">
      <c r="A29" s="11" t="s">
        <v>160</v>
      </c>
      <c r="B29" s="93">
        <v>261116</v>
      </c>
    </row>
    <row r="30" spans="1:2" ht="18.75" customHeight="1">
      <c r="A30" s="11" t="s">
        <v>161</v>
      </c>
      <c r="B30" s="93">
        <v>323541</v>
      </c>
    </row>
    <row r="31" spans="1:2" ht="18.75" customHeight="1">
      <c r="A31" s="11" t="s">
        <v>162</v>
      </c>
      <c r="B31" s="93">
        <v>52</v>
      </c>
    </row>
    <row r="32" spans="1:2" ht="18.75" customHeight="1">
      <c r="A32" s="11" t="s">
        <v>163</v>
      </c>
      <c r="B32" s="93">
        <v>622046</v>
      </c>
    </row>
    <row r="33" spans="1:2" ht="18.75" customHeight="1">
      <c r="A33" s="17" t="s">
        <v>164</v>
      </c>
      <c r="B33" s="93">
        <f>SUM(B27:B32)</f>
        <v>3526357</v>
      </c>
    </row>
    <row r="34" ht="18.75" customHeight="1"/>
    <row r="35" ht="36" customHeight="1"/>
  </sheetData>
  <sheetProtection/>
  <mergeCells count="1">
    <mergeCell ref="A1:B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87"/>
  <sheetViews>
    <sheetView showZeros="0" zoomScalePageLayoutView="0" workbookViewId="0" topLeftCell="A1">
      <selection activeCell="A8" sqref="A8"/>
    </sheetView>
  </sheetViews>
  <sheetFormatPr defaultColWidth="9.00390625" defaultRowHeight="14.25"/>
  <cols>
    <col min="1" max="1" width="54.50390625" style="0" customWidth="1"/>
    <col min="2" max="2" width="16.75390625" style="0" customWidth="1"/>
  </cols>
  <sheetData>
    <row r="1" spans="1:2" ht="27" customHeight="1">
      <c r="A1" s="134" t="s">
        <v>1452</v>
      </c>
      <c r="B1" s="134"/>
    </row>
    <row r="2" spans="1:2" ht="15" customHeight="1">
      <c r="A2" s="41"/>
      <c r="B2" s="42" t="s">
        <v>68</v>
      </c>
    </row>
    <row r="3" spans="1:2" ht="14.25">
      <c r="A3" s="135" t="s">
        <v>121</v>
      </c>
      <c r="B3" s="135" t="s">
        <v>1289</v>
      </c>
    </row>
    <row r="4" spans="1:2" ht="14.25">
      <c r="A4" s="136"/>
      <c r="B4" s="136"/>
    </row>
    <row r="5" spans="1:2" ht="14.25">
      <c r="A5" s="95" t="s">
        <v>166</v>
      </c>
      <c r="B5" s="96">
        <v>106108</v>
      </c>
    </row>
    <row r="6" spans="1:2" ht="14.25">
      <c r="A6" s="95" t="s">
        <v>167</v>
      </c>
      <c r="B6" s="96">
        <v>2814</v>
      </c>
    </row>
    <row r="7" spans="1:2" ht="14.25">
      <c r="A7" s="95" t="s">
        <v>168</v>
      </c>
      <c r="B7" s="96">
        <v>1768</v>
      </c>
    </row>
    <row r="8" spans="1:2" ht="14.25">
      <c r="A8" s="95" t="s">
        <v>169</v>
      </c>
      <c r="B8" s="96">
        <v>331</v>
      </c>
    </row>
    <row r="9" spans="1:2" ht="14.25">
      <c r="A9" s="95" t="s">
        <v>170</v>
      </c>
      <c r="B9" s="96">
        <v>0</v>
      </c>
    </row>
    <row r="10" spans="1:2" ht="14.25">
      <c r="A10" s="95" t="s">
        <v>171</v>
      </c>
      <c r="B10" s="96">
        <v>322</v>
      </c>
    </row>
    <row r="11" spans="1:2" ht="14.25">
      <c r="A11" s="95" t="s">
        <v>172</v>
      </c>
      <c r="B11" s="96">
        <v>96</v>
      </c>
    </row>
    <row r="12" spans="1:2" ht="14.25">
      <c r="A12" s="95" t="s">
        <v>173</v>
      </c>
      <c r="B12" s="96">
        <v>102</v>
      </c>
    </row>
    <row r="13" spans="1:2" ht="14.25">
      <c r="A13" s="95" t="s">
        <v>174</v>
      </c>
      <c r="B13" s="96">
        <v>20</v>
      </c>
    </row>
    <row r="14" spans="1:2" ht="14.25">
      <c r="A14" s="95" t="s">
        <v>1288</v>
      </c>
      <c r="B14" s="96">
        <v>54</v>
      </c>
    </row>
    <row r="15" spans="1:2" ht="14.25">
      <c r="A15" s="95" t="s">
        <v>175</v>
      </c>
      <c r="B15" s="96">
        <v>0</v>
      </c>
    </row>
    <row r="16" spans="1:2" ht="14.25">
      <c r="A16" s="95" t="s">
        <v>176</v>
      </c>
      <c r="B16" s="96">
        <v>76</v>
      </c>
    </row>
    <row r="17" spans="1:2" ht="14.25">
      <c r="A17" s="95" t="s">
        <v>177</v>
      </c>
      <c r="B17" s="96">
        <v>45</v>
      </c>
    </row>
    <row r="18" spans="1:2" ht="14.25">
      <c r="A18" s="95" t="s">
        <v>178</v>
      </c>
      <c r="B18" s="96">
        <v>2567</v>
      </c>
    </row>
    <row r="19" spans="1:2" ht="14.25">
      <c r="A19" s="95" t="s">
        <v>168</v>
      </c>
      <c r="B19" s="96">
        <v>1270</v>
      </c>
    </row>
    <row r="20" spans="1:2" ht="14.25">
      <c r="A20" s="95" t="s">
        <v>169</v>
      </c>
      <c r="B20" s="96">
        <v>528</v>
      </c>
    </row>
    <row r="21" spans="1:2" ht="14.25">
      <c r="A21" s="95" t="s">
        <v>170</v>
      </c>
      <c r="B21" s="96">
        <v>0</v>
      </c>
    </row>
    <row r="22" spans="1:2" ht="14.25">
      <c r="A22" s="95" t="s">
        <v>179</v>
      </c>
      <c r="B22" s="96">
        <v>328</v>
      </c>
    </row>
    <row r="23" spans="1:2" ht="14.25">
      <c r="A23" s="95" t="s">
        <v>180</v>
      </c>
      <c r="B23" s="96">
        <v>164</v>
      </c>
    </row>
    <row r="24" spans="1:2" ht="14.25">
      <c r="A24" s="95" t="s">
        <v>181</v>
      </c>
      <c r="B24" s="96">
        <v>0</v>
      </c>
    </row>
    <row r="25" spans="1:2" ht="14.25">
      <c r="A25" s="95" t="s">
        <v>176</v>
      </c>
      <c r="B25" s="96">
        <v>106</v>
      </c>
    </row>
    <row r="26" spans="1:2" ht="14.25">
      <c r="A26" s="95" t="s">
        <v>182</v>
      </c>
      <c r="B26" s="96">
        <v>171</v>
      </c>
    </row>
    <row r="27" spans="1:2" ht="14.25">
      <c r="A27" s="95" t="s">
        <v>183</v>
      </c>
      <c r="B27" s="96">
        <v>18931</v>
      </c>
    </row>
    <row r="28" spans="1:2" ht="14.25">
      <c r="A28" s="95" t="s">
        <v>168</v>
      </c>
      <c r="B28" s="96">
        <f>5953-106</f>
        <v>5847</v>
      </c>
    </row>
    <row r="29" spans="1:2" ht="14.25">
      <c r="A29" s="95" t="s">
        <v>169</v>
      </c>
      <c r="B29" s="96">
        <f>5429-350</f>
        <v>5079</v>
      </c>
    </row>
    <row r="30" spans="1:2" ht="14.25">
      <c r="A30" s="95" t="s">
        <v>170</v>
      </c>
      <c r="B30" s="96">
        <f>1389-30</f>
        <v>1359</v>
      </c>
    </row>
    <row r="31" spans="1:2" ht="14.25">
      <c r="A31" s="95" t="s">
        <v>184</v>
      </c>
      <c r="B31" s="96">
        <v>0</v>
      </c>
    </row>
    <row r="32" spans="1:2" ht="14.25">
      <c r="A32" s="95" t="s">
        <v>185</v>
      </c>
      <c r="B32" s="96">
        <v>0</v>
      </c>
    </row>
    <row r="33" spans="1:2" ht="14.25">
      <c r="A33" s="95" t="s">
        <v>186</v>
      </c>
      <c r="B33" s="96">
        <v>0</v>
      </c>
    </row>
    <row r="34" spans="1:2" ht="14.25">
      <c r="A34" s="95" t="s">
        <v>187</v>
      </c>
      <c r="B34" s="96">
        <v>0</v>
      </c>
    </row>
    <row r="35" spans="1:2" ht="14.25">
      <c r="A35" s="95" t="s">
        <v>188</v>
      </c>
      <c r="B35" s="96">
        <v>119</v>
      </c>
    </row>
    <row r="36" spans="1:2" ht="14.25">
      <c r="A36" s="95" t="s">
        <v>189</v>
      </c>
      <c r="B36" s="96">
        <v>0</v>
      </c>
    </row>
    <row r="37" spans="1:2" ht="14.25">
      <c r="A37" s="95" t="s">
        <v>176</v>
      </c>
      <c r="B37" s="96">
        <f>1117-14</f>
        <v>1103</v>
      </c>
    </row>
    <row r="38" spans="1:2" ht="14.25">
      <c r="A38" s="95" t="s">
        <v>190</v>
      </c>
      <c r="B38" s="96">
        <f>4924-105</f>
        <v>4819</v>
      </c>
    </row>
    <row r="39" spans="1:2" ht="14.25">
      <c r="A39" s="95" t="s">
        <v>191</v>
      </c>
      <c r="B39" s="96">
        <v>5679</v>
      </c>
    </row>
    <row r="40" spans="1:2" ht="14.25">
      <c r="A40" s="95" t="s">
        <v>168</v>
      </c>
      <c r="B40" s="96">
        <v>1943</v>
      </c>
    </row>
    <row r="41" spans="1:2" ht="14.25">
      <c r="A41" s="95" t="s">
        <v>169</v>
      </c>
      <c r="B41" s="96">
        <v>260</v>
      </c>
    </row>
    <row r="42" spans="1:2" ht="14.25">
      <c r="A42" s="95" t="s">
        <v>170</v>
      </c>
      <c r="B42" s="96">
        <v>0</v>
      </c>
    </row>
    <row r="43" spans="1:2" ht="14.25">
      <c r="A43" s="95" t="s">
        <v>192</v>
      </c>
      <c r="B43" s="96">
        <v>107</v>
      </c>
    </row>
    <row r="44" spans="1:2" ht="14.25">
      <c r="A44" s="95" t="s">
        <v>193</v>
      </c>
      <c r="B44" s="96">
        <v>3076</v>
      </c>
    </row>
    <row r="45" spans="1:2" ht="14.25">
      <c r="A45" s="95" t="s">
        <v>194</v>
      </c>
      <c r="B45" s="96">
        <v>0</v>
      </c>
    </row>
    <row r="46" spans="1:2" ht="14.25">
      <c r="A46" s="95" t="s">
        <v>195</v>
      </c>
      <c r="B46" s="96">
        <v>0</v>
      </c>
    </row>
    <row r="47" spans="1:2" ht="14.25">
      <c r="A47" s="95" t="s">
        <v>196</v>
      </c>
      <c r="B47" s="96">
        <v>48</v>
      </c>
    </row>
    <row r="48" spans="1:2" ht="14.25">
      <c r="A48" s="95" t="s">
        <v>197</v>
      </c>
      <c r="B48" s="96">
        <v>0</v>
      </c>
    </row>
    <row r="49" spans="1:2" ht="14.25">
      <c r="A49" s="95" t="s">
        <v>176</v>
      </c>
      <c r="B49" s="96">
        <v>236</v>
      </c>
    </row>
    <row r="50" spans="1:2" ht="14.25">
      <c r="A50" s="95" t="s">
        <v>198</v>
      </c>
      <c r="B50" s="96">
        <v>9</v>
      </c>
    </row>
    <row r="51" spans="1:2" ht="14.25">
      <c r="A51" s="95" t="s">
        <v>199</v>
      </c>
      <c r="B51" s="96">
        <v>1380</v>
      </c>
    </row>
    <row r="52" spans="1:2" ht="14.25">
      <c r="A52" s="95" t="s">
        <v>168</v>
      </c>
      <c r="B52" s="96">
        <v>678</v>
      </c>
    </row>
    <row r="53" spans="1:2" ht="14.25">
      <c r="A53" s="95" t="s">
        <v>169</v>
      </c>
      <c r="B53" s="96">
        <v>141</v>
      </c>
    </row>
    <row r="54" spans="1:2" ht="14.25">
      <c r="A54" s="95" t="s">
        <v>170</v>
      </c>
      <c r="B54" s="96">
        <v>0</v>
      </c>
    </row>
    <row r="55" spans="1:2" ht="14.25">
      <c r="A55" s="95" t="s">
        <v>200</v>
      </c>
      <c r="B55" s="96">
        <v>0</v>
      </c>
    </row>
    <row r="56" spans="1:2" ht="14.25">
      <c r="A56" s="95" t="s">
        <v>201</v>
      </c>
      <c r="B56" s="96">
        <v>0</v>
      </c>
    </row>
    <row r="57" spans="1:2" ht="14.25">
      <c r="A57" s="95" t="s">
        <v>202</v>
      </c>
      <c r="B57" s="96">
        <v>0</v>
      </c>
    </row>
    <row r="58" spans="1:2" ht="14.25">
      <c r="A58" s="95" t="s">
        <v>203</v>
      </c>
      <c r="B58" s="96">
        <v>39</v>
      </c>
    </row>
    <row r="59" spans="1:2" ht="14.25">
      <c r="A59" s="95" t="s">
        <v>204</v>
      </c>
      <c r="B59" s="96">
        <v>522</v>
      </c>
    </row>
    <row r="60" spans="1:2" ht="14.25">
      <c r="A60" s="95" t="s">
        <v>176</v>
      </c>
      <c r="B60" s="96">
        <v>0</v>
      </c>
    </row>
    <row r="61" spans="1:2" ht="14.25">
      <c r="A61" s="95" t="s">
        <v>205</v>
      </c>
      <c r="B61" s="96">
        <v>0</v>
      </c>
    </row>
    <row r="62" spans="1:2" ht="14.25">
      <c r="A62" s="95" t="s">
        <v>206</v>
      </c>
      <c r="B62" s="96">
        <v>3366</v>
      </c>
    </row>
    <row r="63" spans="1:2" ht="14.25">
      <c r="A63" s="95" t="s">
        <v>168</v>
      </c>
      <c r="B63" s="96">
        <v>1908</v>
      </c>
    </row>
    <row r="64" spans="1:2" ht="14.25">
      <c r="A64" s="95" t="s">
        <v>169</v>
      </c>
      <c r="B64" s="96">
        <v>1106</v>
      </c>
    </row>
    <row r="65" spans="1:2" ht="14.25">
      <c r="A65" s="95" t="s">
        <v>170</v>
      </c>
      <c r="B65" s="96">
        <v>0</v>
      </c>
    </row>
    <row r="66" spans="1:2" ht="14.25">
      <c r="A66" s="97" t="s">
        <v>207</v>
      </c>
      <c r="B66" s="96">
        <v>0</v>
      </c>
    </row>
    <row r="67" spans="1:2" ht="14.25">
      <c r="A67" s="95" t="s">
        <v>208</v>
      </c>
      <c r="B67" s="96">
        <v>245</v>
      </c>
    </row>
    <row r="68" spans="1:2" ht="14.25">
      <c r="A68" s="95" t="s">
        <v>209</v>
      </c>
      <c r="B68" s="96">
        <v>0</v>
      </c>
    </row>
    <row r="69" spans="1:2" ht="14.25">
      <c r="A69" s="95" t="s">
        <v>210</v>
      </c>
      <c r="B69" s="96">
        <v>0</v>
      </c>
    </row>
    <row r="70" spans="1:2" ht="14.25">
      <c r="A70" s="95" t="s">
        <v>211</v>
      </c>
      <c r="B70" s="96">
        <v>0</v>
      </c>
    </row>
    <row r="71" spans="1:2" ht="14.25">
      <c r="A71" s="95" t="s">
        <v>176</v>
      </c>
      <c r="B71" s="96">
        <v>105</v>
      </c>
    </row>
    <row r="72" spans="1:2" ht="14.25">
      <c r="A72" s="95" t="s">
        <v>212</v>
      </c>
      <c r="B72" s="96">
        <v>2</v>
      </c>
    </row>
    <row r="73" spans="1:2" ht="14.25">
      <c r="A73" s="95" t="s">
        <v>213</v>
      </c>
      <c r="B73" s="96">
        <v>20922</v>
      </c>
    </row>
    <row r="74" spans="1:2" ht="14.25">
      <c r="A74" s="95" t="s">
        <v>168</v>
      </c>
      <c r="B74" s="96">
        <v>0</v>
      </c>
    </row>
    <row r="75" spans="1:2" ht="14.25">
      <c r="A75" s="95" t="s">
        <v>169</v>
      </c>
      <c r="B75" s="96">
        <v>0</v>
      </c>
    </row>
    <row r="76" spans="1:2" ht="14.25">
      <c r="A76" s="95" t="s">
        <v>170</v>
      </c>
      <c r="B76" s="96">
        <v>0</v>
      </c>
    </row>
    <row r="77" spans="1:2" ht="14.25">
      <c r="A77" s="95" t="s">
        <v>214</v>
      </c>
      <c r="B77" s="96">
        <v>0</v>
      </c>
    </row>
    <row r="78" spans="1:2" ht="14.25">
      <c r="A78" s="95" t="s">
        <v>215</v>
      </c>
      <c r="B78" s="96">
        <v>0</v>
      </c>
    </row>
    <row r="79" spans="1:2" ht="14.25">
      <c r="A79" s="95" t="s">
        <v>216</v>
      </c>
      <c r="B79" s="96">
        <v>11182</v>
      </c>
    </row>
    <row r="80" spans="1:2" ht="14.25">
      <c r="A80" s="95" t="s">
        <v>217</v>
      </c>
      <c r="B80" s="96">
        <v>0</v>
      </c>
    </row>
    <row r="81" spans="1:2" ht="14.25">
      <c r="A81" s="95" t="s">
        <v>218</v>
      </c>
      <c r="B81" s="96">
        <v>0</v>
      </c>
    </row>
    <row r="82" spans="1:2" ht="14.25">
      <c r="A82" s="95" t="s">
        <v>210</v>
      </c>
      <c r="B82" s="96">
        <v>0</v>
      </c>
    </row>
    <row r="83" spans="1:2" ht="14.25">
      <c r="A83" s="95" t="s">
        <v>176</v>
      </c>
      <c r="B83" s="96">
        <v>0</v>
      </c>
    </row>
    <row r="84" spans="1:2" ht="14.25">
      <c r="A84" s="95" t="s">
        <v>219</v>
      </c>
      <c r="B84" s="96">
        <v>9740</v>
      </c>
    </row>
    <row r="85" spans="1:2" ht="14.25">
      <c r="A85" s="95" t="s">
        <v>220</v>
      </c>
      <c r="B85" s="96">
        <v>1667</v>
      </c>
    </row>
    <row r="86" spans="1:2" ht="14.25">
      <c r="A86" s="95" t="s">
        <v>168</v>
      </c>
      <c r="B86" s="96">
        <v>1118</v>
      </c>
    </row>
    <row r="87" spans="1:2" ht="14.25">
      <c r="A87" s="95" t="s">
        <v>169</v>
      </c>
      <c r="B87" s="96">
        <v>114</v>
      </c>
    </row>
    <row r="88" spans="1:2" ht="14.25">
      <c r="A88" s="95" t="s">
        <v>170</v>
      </c>
      <c r="B88" s="96">
        <v>0</v>
      </c>
    </row>
    <row r="89" spans="1:2" ht="14.25">
      <c r="A89" s="95" t="s">
        <v>221</v>
      </c>
      <c r="B89" s="96">
        <v>366</v>
      </c>
    </row>
    <row r="90" spans="1:2" ht="14.25">
      <c r="A90" s="95" t="s">
        <v>222</v>
      </c>
      <c r="B90" s="96">
        <v>0</v>
      </c>
    </row>
    <row r="91" spans="1:2" ht="14.25">
      <c r="A91" s="95" t="s">
        <v>210</v>
      </c>
      <c r="B91" s="96">
        <v>0</v>
      </c>
    </row>
    <row r="92" spans="1:2" ht="14.25">
      <c r="A92" s="95" t="s">
        <v>176</v>
      </c>
      <c r="B92" s="96">
        <v>0</v>
      </c>
    </row>
    <row r="93" spans="1:2" ht="14.25">
      <c r="A93" s="95" t="s">
        <v>223</v>
      </c>
      <c r="B93" s="96">
        <v>69</v>
      </c>
    </row>
    <row r="94" spans="1:2" ht="14.25">
      <c r="A94" s="95" t="s">
        <v>224</v>
      </c>
      <c r="B94" s="96">
        <v>0</v>
      </c>
    </row>
    <row r="95" spans="1:2" ht="14.25">
      <c r="A95" s="95" t="s">
        <v>168</v>
      </c>
      <c r="B95" s="96">
        <v>0</v>
      </c>
    </row>
    <row r="96" spans="1:2" ht="14.25">
      <c r="A96" s="95" t="s">
        <v>169</v>
      </c>
      <c r="B96" s="96">
        <v>0</v>
      </c>
    </row>
    <row r="97" spans="1:2" ht="14.25">
      <c r="A97" s="95" t="s">
        <v>170</v>
      </c>
      <c r="B97" s="96">
        <v>0</v>
      </c>
    </row>
    <row r="98" spans="1:2" ht="14.25">
      <c r="A98" s="95" t="s">
        <v>225</v>
      </c>
      <c r="B98" s="96">
        <v>0</v>
      </c>
    </row>
    <row r="99" spans="1:2" ht="14.25">
      <c r="A99" s="95" t="s">
        <v>226</v>
      </c>
      <c r="B99" s="96">
        <v>0</v>
      </c>
    </row>
    <row r="100" spans="1:2" ht="14.25">
      <c r="A100" s="95" t="s">
        <v>227</v>
      </c>
      <c r="B100" s="96">
        <v>0</v>
      </c>
    </row>
    <row r="101" spans="1:2" ht="14.25">
      <c r="A101" s="95" t="s">
        <v>210</v>
      </c>
      <c r="B101" s="96">
        <v>0</v>
      </c>
    </row>
    <row r="102" spans="1:2" ht="14.25">
      <c r="A102" s="95" t="s">
        <v>176</v>
      </c>
      <c r="B102" s="96">
        <v>0</v>
      </c>
    </row>
    <row r="103" spans="1:2" ht="14.25">
      <c r="A103" s="95" t="s">
        <v>228</v>
      </c>
      <c r="B103" s="96">
        <v>0</v>
      </c>
    </row>
    <row r="104" spans="1:2" ht="14.25">
      <c r="A104" s="95" t="s">
        <v>229</v>
      </c>
      <c r="B104" s="96">
        <v>9196</v>
      </c>
    </row>
    <row r="105" spans="1:2" ht="14.25">
      <c r="A105" s="95" t="s">
        <v>168</v>
      </c>
      <c r="B105" s="96">
        <v>1130</v>
      </c>
    </row>
    <row r="106" spans="1:2" ht="14.25">
      <c r="A106" s="95" t="s">
        <v>169</v>
      </c>
      <c r="B106" s="96">
        <v>555</v>
      </c>
    </row>
    <row r="107" spans="1:2" ht="14.25">
      <c r="A107" s="95" t="s">
        <v>170</v>
      </c>
      <c r="B107" s="96">
        <v>0</v>
      </c>
    </row>
    <row r="108" spans="1:2" ht="14.25">
      <c r="A108" s="95" t="s">
        <v>230</v>
      </c>
      <c r="B108" s="96">
        <v>0</v>
      </c>
    </row>
    <row r="109" spans="1:2" ht="14.25">
      <c r="A109" s="95" t="s">
        <v>231</v>
      </c>
      <c r="B109" s="96">
        <v>0</v>
      </c>
    </row>
    <row r="110" spans="1:2" ht="14.25">
      <c r="A110" s="95" t="s">
        <v>232</v>
      </c>
      <c r="B110" s="96">
        <v>2212</v>
      </c>
    </row>
    <row r="111" spans="1:2" ht="14.25">
      <c r="A111" s="95" t="s">
        <v>233</v>
      </c>
      <c r="B111" s="96">
        <v>0</v>
      </c>
    </row>
    <row r="112" spans="1:2" ht="14.25">
      <c r="A112" s="95" t="s">
        <v>234</v>
      </c>
      <c r="B112" s="96">
        <v>4915</v>
      </c>
    </row>
    <row r="113" spans="1:2" ht="14.25">
      <c r="A113" s="95" t="s">
        <v>235</v>
      </c>
      <c r="B113" s="96">
        <v>0</v>
      </c>
    </row>
    <row r="114" spans="1:2" ht="14.25">
      <c r="A114" s="95" t="s">
        <v>236</v>
      </c>
      <c r="B114" s="96">
        <v>0</v>
      </c>
    </row>
    <row r="115" spans="1:2" ht="14.25">
      <c r="A115" s="95" t="s">
        <v>237</v>
      </c>
      <c r="B115" s="96">
        <v>0</v>
      </c>
    </row>
    <row r="116" spans="1:2" ht="14.25">
      <c r="A116" s="95" t="s">
        <v>238</v>
      </c>
      <c r="B116" s="96">
        <v>0</v>
      </c>
    </row>
    <row r="117" spans="1:2" ht="14.25">
      <c r="A117" s="95" t="s">
        <v>176</v>
      </c>
      <c r="B117" s="96">
        <v>168</v>
      </c>
    </row>
    <row r="118" spans="1:2" ht="14.25">
      <c r="A118" s="95" t="s">
        <v>239</v>
      </c>
      <c r="B118" s="96">
        <v>216</v>
      </c>
    </row>
    <row r="119" spans="1:2" ht="14.25">
      <c r="A119" s="95" t="s">
        <v>240</v>
      </c>
      <c r="B119" s="96">
        <v>5355</v>
      </c>
    </row>
    <row r="120" spans="1:2" ht="14.25">
      <c r="A120" s="95" t="s">
        <v>168</v>
      </c>
      <c r="B120" s="96">
        <v>1738</v>
      </c>
    </row>
    <row r="121" spans="1:2" ht="14.25">
      <c r="A121" s="95" t="s">
        <v>169</v>
      </c>
      <c r="B121" s="96">
        <v>3547</v>
      </c>
    </row>
    <row r="122" spans="1:2" ht="14.25">
      <c r="A122" s="95" t="s">
        <v>170</v>
      </c>
      <c r="B122" s="96">
        <v>0</v>
      </c>
    </row>
    <row r="123" spans="1:2" ht="14.25">
      <c r="A123" s="95" t="s">
        <v>241</v>
      </c>
      <c r="B123" s="96">
        <v>0</v>
      </c>
    </row>
    <row r="124" spans="1:2" ht="14.25">
      <c r="A124" s="95" t="s">
        <v>242</v>
      </c>
      <c r="B124" s="96">
        <v>0</v>
      </c>
    </row>
    <row r="125" spans="1:2" ht="14.25">
      <c r="A125" s="95" t="s">
        <v>243</v>
      </c>
      <c r="B125" s="96">
        <v>0</v>
      </c>
    </row>
    <row r="126" spans="1:2" ht="14.25">
      <c r="A126" s="95" t="s">
        <v>176</v>
      </c>
      <c r="B126" s="96">
        <v>57</v>
      </c>
    </row>
    <row r="127" spans="1:2" ht="14.25">
      <c r="A127" s="95" t="s">
        <v>244</v>
      </c>
      <c r="B127" s="96">
        <v>13</v>
      </c>
    </row>
    <row r="128" spans="1:2" ht="14.25">
      <c r="A128" s="95" t="s">
        <v>245</v>
      </c>
      <c r="B128" s="96">
        <v>5579</v>
      </c>
    </row>
    <row r="129" spans="1:2" ht="14.25">
      <c r="A129" s="95" t="s">
        <v>168</v>
      </c>
      <c r="B129" s="96">
        <v>3642</v>
      </c>
    </row>
    <row r="130" spans="1:2" ht="14.25">
      <c r="A130" s="95" t="s">
        <v>169</v>
      </c>
      <c r="B130" s="96">
        <v>675</v>
      </c>
    </row>
    <row r="131" spans="1:2" ht="14.25">
      <c r="A131" s="95" t="s">
        <v>170</v>
      </c>
      <c r="B131" s="96">
        <v>0</v>
      </c>
    </row>
    <row r="132" spans="1:2" ht="14.25">
      <c r="A132" s="95" t="s">
        <v>246</v>
      </c>
      <c r="B132" s="96">
        <v>0</v>
      </c>
    </row>
    <row r="133" spans="1:2" ht="14.25">
      <c r="A133" s="95" t="s">
        <v>247</v>
      </c>
      <c r="B133" s="96">
        <v>0</v>
      </c>
    </row>
    <row r="134" spans="1:2" ht="14.25">
      <c r="A134" s="95" t="s">
        <v>248</v>
      </c>
      <c r="B134" s="96">
        <v>0</v>
      </c>
    </row>
    <row r="135" spans="1:2" ht="14.25">
      <c r="A135" s="95" t="s">
        <v>249</v>
      </c>
      <c r="B135" s="96">
        <v>0</v>
      </c>
    </row>
    <row r="136" spans="1:2" ht="14.25">
      <c r="A136" s="95" t="s">
        <v>250</v>
      </c>
      <c r="B136" s="96">
        <v>213</v>
      </c>
    </row>
    <row r="137" spans="1:2" ht="14.25">
      <c r="A137" s="95" t="s">
        <v>176</v>
      </c>
      <c r="B137" s="96">
        <v>322</v>
      </c>
    </row>
    <row r="138" spans="1:2" ht="14.25">
      <c r="A138" s="95" t="s">
        <v>251</v>
      </c>
      <c r="B138" s="96">
        <v>727</v>
      </c>
    </row>
    <row r="139" spans="1:2" ht="14.25">
      <c r="A139" s="95" t="s">
        <v>252</v>
      </c>
      <c r="B139" s="96">
        <v>1994</v>
      </c>
    </row>
    <row r="140" spans="1:2" ht="14.25">
      <c r="A140" s="95" t="s">
        <v>168</v>
      </c>
      <c r="B140" s="96">
        <v>126</v>
      </c>
    </row>
    <row r="141" spans="1:2" ht="14.25">
      <c r="A141" s="95" t="s">
        <v>169</v>
      </c>
      <c r="B141" s="96">
        <v>0</v>
      </c>
    </row>
    <row r="142" spans="1:2" ht="14.25">
      <c r="A142" s="95" t="s">
        <v>170</v>
      </c>
      <c r="B142" s="96">
        <v>0</v>
      </c>
    </row>
    <row r="143" spans="1:2" ht="14.25">
      <c r="A143" s="95" t="s">
        <v>253</v>
      </c>
      <c r="B143" s="96">
        <v>0</v>
      </c>
    </row>
    <row r="144" spans="1:2" ht="14.25">
      <c r="A144" s="95" t="s">
        <v>254</v>
      </c>
      <c r="B144" s="96">
        <v>0</v>
      </c>
    </row>
    <row r="145" spans="1:2" ht="14.25">
      <c r="A145" s="95" t="s">
        <v>255</v>
      </c>
      <c r="B145" s="96">
        <v>1823</v>
      </c>
    </row>
    <row r="146" spans="1:2" ht="14.25">
      <c r="A146" s="95" t="s">
        <v>256</v>
      </c>
      <c r="B146" s="96">
        <v>25</v>
      </c>
    </row>
    <row r="147" spans="1:2" ht="14.25">
      <c r="A147" s="95" t="s">
        <v>257</v>
      </c>
      <c r="B147" s="96">
        <v>0</v>
      </c>
    </row>
    <row r="148" spans="1:2" ht="14.25">
      <c r="A148" s="95" t="s">
        <v>258</v>
      </c>
      <c r="B148" s="96">
        <v>20</v>
      </c>
    </row>
    <row r="149" spans="1:2" ht="14.25">
      <c r="A149" s="95" t="s">
        <v>176</v>
      </c>
      <c r="B149" s="96">
        <v>0</v>
      </c>
    </row>
    <row r="150" spans="1:2" ht="14.25">
      <c r="A150" s="95" t="s">
        <v>259</v>
      </c>
      <c r="B150" s="96">
        <v>0</v>
      </c>
    </row>
    <row r="151" spans="1:2" ht="14.25">
      <c r="A151" s="95" t="s">
        <v>260</v>
      </c>
      <c r="B151" s="96">
        <v>2643</v>
      </c>
    </row>
    <row r="152" spans="1:2" ht="14.25">
      <c r="A152" s="95" t="s">
        <v>168</v>
      </c>
      <c r="B152" s="96">
        <v>2439</v>
      </c>
    </row>
    <row r="153" spans="1:2" ht="14.25">
      <c r="A153" s="95" t="s">
        <v>169</v>
      </c>
      <c r="B153" s="96">
        <v>0</v>
      </c>
    </row>
    <row r="154" spans="1:2" ht="14.25">
      <c r="A154" s="95" t="s">
        <v>170</v>
      </c>
      <c r="B154" s="96">
        <v>0</v>
      </c>
    </row>
    <row r="155" spans="1:2" ht="14.25">
      <c r="A155" s="95" t="s">
        <v>261</v>
      </c>
      <c r="B155" s="96">
        <v>135</v>
      </c>
    </row>
    <row r="156" spans="1:2" ht="14.25">
      <c r="A156" s="95" t="s">
        <v>262</v>
      </c>
      <c r="B156" s="96">
        <v>0</v>
      </c>
    </row>
    <row r="157" spans="1:2" ht="14.25">
      <c r="A157" s="95" t="s">
        <v>263</v>
      </c>
      <c r="B157" s="96">
        <v>53</v>
      </c>
    </row>
    <row r="158" spans="1:2" ht="14.25">
      <c r="A158" s="95" t="s">
        <v>210</v>
      </c>
      <c r="B158" s="96">
        <v>0</v>
      </c>
    </row>
    <row r="159" spans="1:2" ht="14.25">
      <c r="A159" s="95" t="s">
        <v>176</v>
      </c>
      <c r="B159" s="96">
        <v>0</v>
      </c>
    </row>
    <row r="160" spans="1:2" ht="14.25">
      <c r="A160" s="95" t="s">
        <v>264</v>
      </c>
      <c r="B160" s="96">
        <v>16</v>
      </c>
    </row>
    <row r="161" spans="1:2" ht="14.25">
      <c r="A161" s="95" t="s">
        <v>265</v>
      </c>
      <c r="B161" s="96">
        <v>3108</v>
      </c>
    </row>
    <row r="162" spans="1:2" ht="14.25">
      <c r="A162" s="95" t="s">
        <v>168</v>
      </c>
      <c r="B162" s="96">
        <v>841</v>
      </c>
    </row>
    <row r="163" spans="1:2" ht="14.25">
      <c r="A163" s="95" t="s">
        <v>169</v>
      </c>
      <c r="B163" s="96">
        <v>0</v>
      </c>
    </row>
    <row r="164" spans="1:2" ht="14.25">
      <c r="A164" s="95" t="s">
        <v>170</v>
      </c>
      <c r="B164" s="96">
        <v>85</v>
      </c>
    </row>
    <row r="165" spans="1:2" ht="14.25">
      <c r="A165" s="95" t="s">
        <v>266</v>
      </c>
      <c r="B165" s="96">
        <v>0</v>
      </c>
    </row>
    <row r="166" spans="1:2" ht="14.25">
      <c r="A166" s="95" t="s">
        <v>267</v>
      </c>
      <c r="B166" s="96">
        <v>0</v>
      </c>
    </row>
    <row r="167" spans="1:2" ht="14.25">
      <c r="A167" s="95" t="s">
        <v>268</v>
      </c>
      <c r="B167" s="96">
        <v>510</v>
      </c>
    </row>
    <row r="168" spans="1:2" ht="14.25">
      <c r="A168" s="95" t="s">
        <v>269</v>
      </c>
      <c r="B168" s="96">
        <v>55</v>
      </c>
    </row>
    <row r="169" spans="1:2" ht="14.25">
      <c r="A169" s="95" t="s">
        <v>270</v>
      </c>
      <c r="B169" s="96">
        <v>37</v>
      </c>
    </row>
    <row r="170" spans="1:2" ht="14.25">
      <c r="A170" s="95" t="s">
        <v>271</v>
      </c>
      <c r="B170" s="96">
        <v>0</v>
      </c>
    </row>
    <row r="171" spans="1:2" ht="14.25">
      <c r="A171" s="95" t="s">
        <v>210</v>
      </c>
      <c r="B171" s="96">
        <v>6</v>
      </c>
    </row>
    <row r="172" spans="1:2" ht="14.25">
      <c r="A172" s="95" t="s">
        <v>176</v>
      </c>
      <c r="B172" s="96">
        <v>449</v>
      </c>
    </row>
    <row r="173" spans="1:2" ht="14.25">
      <c r="A173" s="95" t="s">
        <v>272</v>
      </c>
      <c r="B173" s="96">
        <v>1125</v>
      </c>
    </row>
    <row r="174" spans="1:2" ht="14.25">
      <c r="A174" s="95" t="s">
        <v>273</v>
      </c>
      <c r="B174" s="96">
        <v>118</v>
      </c>
    </row>
    <row r="175" spans="1:2" ht="14.25">
      <c r="A175" s="95" t="s">
        <v>168</v>
      </c>
      <c r="B175" s="96">
        <v>1</v>
      </c>
    </row>
    <row r="176" spans="1:2" ht="14.25">
      <c r="A176" s="95" t="s">
        <v>169</v>
      </c>
      <c r="B176" s="96">
        <v>0</v>
      </c>
    </row>
    <row r="177" spans="1:2" ht="14.25">
      <c r="A177" s="95" t="s">
        <v>170</v>
      </c>
      <c r="B177" s="96">
        <v>0</v>
      </c>
    </row>
    <row r="178" spans="1:2" ht="14.25">
      <c r="A178" s="95" t="s">
        <v>274</v>
      </c>
      <c r="B178" s="96">
        <v>117</v>
      </c>
    </row>
    <row r="179" spans="1:2" ht="14.25">
      <c r="A179" s="95" t="s">
        <v>176</v>
      </c>
      <c r="B179" s="96">
        <v>0</v>
      </c>
    </row>
    <row r="180" spans="1:2" ht="14.25">
      <c r="A180" s="95" t="s">
        <v>275</v>
      </c>
      <c r="B180" s="96">
        <v>0</v>
      </c>
    </row>
    <row r="181" spans="1:2" ht="14.25">
      <c r="A181" s="95" t="s">
        <v>276</v>
      </c>
      <c r="B181" s="96">
        <v>714</v>
      </c>
    </row>
    <row r="182" spans="1:2" ht="14.25">
      <c r="A182" s="95" t="s">
        <v>168</v>
      </c>
      <c r="B182" s="96">
        <v>409</v>
      </c>
    </row>
    <row r="183" spans="1:2" ht="14.25">
      <c r="A183" s="95" t="s">
        <v>169</v>
      </c>
      <c r="B183" s="96">
        <v>0</v>
      </c>
    </row>
    <row r="184" spans="1:2" ht="14.25">
      <c r="A184" s="95" t="s">
        <v>170</v>
      </c>
      <c r="B184" s="96">
        <v>0</v>
      </c>
    </row>
    <row r="185" spans="1:2" ht="14.25">
      <c r="A185" s="95" t="s">
        <v>277</v>
      </c>
      <c r="B185" s="96">
        <f>224-33</f>
        <v>191</v>
      </c>
    </row>
    <row r="186" spans="1:2" ht="14.25">
      <c r="A186" s="95" t="s">
        <v>176</v>
      </c>
      <c r="B186" s="96">
        <v>81</v>
      </c>
    </row>
    <row r="187" spans="1:2" ht="14.25">
      <c r="A187" s="95" t="s">
        <v>278</v>
      </c>
      <c r="B187" s="96">
        <v>0</v>
      </c>
    </row>
    <row r="188" spans="1:2" ht="14.25">
      <c r="A188" s="95" t="s">
        <v>279</v>
      </c>
      <c r="B188" s="96">
        <v>131</v>
      </c>
    </row>
    <row r="189" spans="1:2" ht="14.25">
      <c r="A189" s="95" t="s">
        <v>168</v>
      </c>
      <c r="B189" s="96">
        <v>0</v>
      </c>
    </row>
    <row r="190" spans="1:2" ht="14.25">
      <c r="A190" s="95" t="s">
        <v>169</v>
      </c>
      <c r="B190" s="96">
        <v>0</v>
      </c>
    </row>
    <row r="191" spans="1:2" ht="14.25">
      <c r="A191" s="95" t="s">
        <v>170</v>
      </c>
      <c r="B191" s="96">
        <v>0</v>
      </c>
    </row>
    <row r="192" spans="1:2" ht="14.25">
      <c r="A192" s="95" t="s">
        <v>280</v>
      </c>
      <c r="B192" s="96">
        <v>0</v>
      </c>
    </row>
    <row r="193" spans="1:2" ht="14.25">
      <c r="A193" s="95" t="s">
        <v>281</v>
      </c>
      <c r="B193" s="96">
        <v>56</v>
      </c>
    </row>
    <row r="194" spans="1:2" ht="14.25">
      <c r="A194" s="95" t="s">
        <v>282</v>
      </c>
      <c r="B194" s="96">
        <v>21</v>
      </c>
    </row>
    <row r="195" spans="1:2" ht="14.25">
      <c r="A195" s="95" t="s">
        <v>176</v>
      </c>
      <c r="B195" s="96">
        <v>0</v>
      </c>
    </row>
    <row r="196" spans="1:2" ht="14.25">
      <c r="A196" s="95" t="s">
        <v>283</v>
      </c>
      <c r="B196" s="96">
        <v>54</v>
      </c>
    </row>
    <row r="197" spans="1:2" ht="14.25">
      <c r="A197" s="95" t="s">
        <v>284</v>
      </c>
      <c r="B197" s="96">
        <v>655</v>
      </c>
    </row>
    <row r="198" spans="1:2" ht="14.25">
      <c r="A198" s="95" t="s">
        <v>168</v>
      </c>
      <c r="B198" s="96">
        <v>311</v>
      </c>
    </row>
    <row r="199" spans="1:2" ht="14.25">
      <c r="A199" s="95" t="s">
        <v>169</v>
      </c>
      <c r="B199" s="96">
        <v>77</v>
      </c>
    </row>
    <row r="200" spans="1:2" ht="14.25">
      <c r="A200" s="95" t="s">
        <v>170</v>
      </c>
      <c r="B200" s="96">
        <v>0</v>
      </c>
    </row>
    <row r="201" spans="1:2" ht="14.25">
      <c r="A201" s="95" t="s">
        <v>285</v>
      </c>
      <c r="B201" s="96">
        <v>254</v>
      </c>
    </row>
    <row r="202" spans="1:2" ht="14.25">
      <c r="A202" s="95" t="s">
        <v>286</v>
      </c>
      <c r="B202" s="96">
        <v>13</v>
      </c>
    </row>
    <row r="203" spans="1:2" ht="14.25">
      <c r="A203" s="95" t="s">
        <v>287</v>
      </c>
      <c r="B203" s="96">
        <v>2146</v>
      </c>
    </row>
    <row r="204" spans="1:2" ht="14.25">
      <c r="A204" s="95" t="s">
        <v>168</v>
      </c>
      <c r="B204" s="96">
        <v>1517</v>
      </c>
    </row>
    <row r="205" spans="1:2" ht="14.25">
      <c r="A205" s="95" t="s">
        <v>169</v>
      </c>
      <c r="B205" s="96">
        <v>177</v>
      </c>
    </row>
    <row r="206" spans="1:2" ht="14.25">
      <c r="A206" s="95" t="s">
        <v>170</v>
      </c>
      <c r="B206" s="96">
        <v>0</v>
      </c>
    </row>
    <row r="207" spans="1:2" ht="14.25">
      <c r="A207" s="95" t="s">
        <v>181</v>
      </c>
      <c r="B207" s="96">
        <v>432</v>
      </c>
    </row>
    <row r="208" spans="1:2" ht="14.25">
      <c r="A208" s="95" t="s">
        <v>176</v>
      </c>
      <c r="B208" s="96">
        <v>0</v>
      </c>
    </row>
    <row r="209" spans="1:2" ht="14.25">
      <c r="A209" s="95" t="s">
        <v>288</v>
      </c>
      <c r="B209" s="96">
        <v>20</v>
      </c>
    </row>
    <row r="210" spans="1:2" ht="14.25">
      <c r="A210" s="95" t="s">
        <v>289</v>
      </c>
      <c r="B210" s="96">
        <v>2714</v>
      </c>
    </row>
    <row r="211" spans="1:2" ht="14.25">
      <c r="A211" s="95" t="s">
        <v>168</v>
      </c>
      <c r="B211" s="96">
        <v>1282</v>
      </c>
    </row>
    <row r="212" spans="1:2" ht="14.25">
      <c r="A212" s="95" t="s">
        <v>169</v>
      </c>
      <c r="B212" s="96">
        <v>486</v>
      </c>
    </row>
    <row r="213" spans="1:2" ht="14.25">
      <c r="A213" s="95" t="s">
        <v>170</v>
      </c>
      <c r="B213" s="96">
        <v>0</v>
      </c>
    </row>
    <row r="214" spans="1:2" ht="14.25">
      <c r="A214" s="95" t="s">
        <v>290</v>
      </c>
      <c r="B214" s="96">
        <v>5</v>
      </c>
    </row>
    <row r="215" spans="1:2" ht="14.25">
      <c r="A215" s="95" t="s">
        <v>291</v>
      </c>
      <c r="B215" s="96">
        <v>20</v>
      </c>
    </row>
    <row r="216" spans="1:2" ht="14.25">
      <c r="A216" s="95" t="s">
        <v>176</v>
      </c>
      <c r="B216" s="96">
        <v>547</v>
      </c>
    </row>
    <row r="217" spans="1:2" ht="14.25">
      <c r="A217" s="95" t="s">
        <v>292</v>
      </c>
      <c r="B217" s="96">
        <v>374</v>
      </c>
    </row>
    <row r="218" spans="1:2" ht="14.25">
      <c r="A218" s="95" t="s">
        <v>293</v>
      </c>
      <c r="B218" s="96">
        <v>5719</v>
      </c>
    </row>
    <row r="219" spans="1:2" ht="14.25">
      <c r="A219" s="95" t="s">
        <v>168</v>
      </c>
      <c r="B219" s="96">
        <f>4542-1926</f>
        <v>2616</v>
      </c>
    </row>
    <row r="220" spans="1:2" ht="14.25">
      <c r="A220" s="95" t="s">
        <v>169</v>
      </c>
      <c r="B220" s="96">
        <f>898-556</f>
        <v>342</v>
      </c>
    </row>
    <row r="221" spans="1:2" ht="14.25">
      <c r="A221" s="95" t="s">
        <v>170</v>
      </c>
      <c r="B221" s="96">
        <v>0</v>
      </c>
    </row>
    <row r="222" spans="1:2" ht="14.25">
      <c r="A222" s="95" t="s">
        <v>294</v>
      </c>
      <c r="B222" s="96">
        <v>247</v>
      </c>
    </row>
    <row r="223" spans="1:2" ht="14.25">
      <c r="A223" s="95" t="s">
        <v>176</v>
      </c>
      <c r="B223" s="96">
        <f>22-3</f>
        <v>19</v>
      </c>
    </row>
    <row r="224" spans="1:2" ht="14.25">
      <c r="A224" s="95" t="s">
        <v>295</v>
      </c>
      <c r="B224" s="96">
        <v>10</v>
      </c>
    </row>
    <row r="225" spans="1:2" ht="14.25">
      <c r="A225" s="95" t="s">
        <v>296</v>
      </c>
      <c r="B225" s="96">
        <v>3492</v>
      </c>
    </row>
    <row r="226" spans="1:2" ht="14.25">
      <c r="A226" s="95" t="s">
        <v>168</v>
      </c>
      <c r="B226" s="96">
        <v>2084</v>
      </c>
    </row>
    <row r="227" spans="1:2" ht="14.25">
      <c r="A227" s="95" t="s">
        <v>169</v>
      </c>
      <c r="B227" s="96">
        <v>1165</v>
      </c>
    </row>
    <row r="228" spans="1:2" ht="14.25">
      <c r="A228" s="95" t="s">
        <v>170</v>
      </c>
      <c r="B228" s="96">
        <v>0</v>
      </c>
    </row>
    <row r="229" spans="1:2" ht="14.25">
      <c r="A229" s="95" t="s">
        <v>176</v>
      </c>
      <c r="B229" s="96">
        <v>136</v>
      </c>
    </row>
    <row r="230" spans="1:2" ht="14.25">
      <c r="A230" s="95" t="s">
        <v>297</v>
      </c>
      <c r="B230" s="96">
        <v>107</v>
      </c>
    </row>
    <row r="231" spans="1:2" ht="14.25">
      <c r="A231" s="95" t="s">
        <v>298</v>
      </c>
      <c r="B231" s="96">
        <v>1339</v>
      </c>
    </row>
    <row r="232" spans="1:2" ht="14.25">
      <c r="A232" s="95" t="s">
        <v>168</v>
      </c>
      <c r="B232" s="96">
        <v>801</v>
      </c>
    </row>
    <row r="233" spans="1:2" ht="14.25">
      <c r="A233" s="95" t="s">
        <v>169</v>
      </c>
      <c r="B233" s="96">
        <v>317</v>
      </c>
    </row>
    <row r="234" spans="1:2" ht="14.25">
      <c r="A234" s="95" t="s">
        <v>170</v>
      </c>
      <c r="B234" s="96">
        <v>0</v>
      </c>
    </row>
    <row r="235" spans="1:2" ht="14.25">
      <c r="A235" s="95" t="s">
        <v>176</v>
      </c>
      <c r="B235" s="96">
        <v>41</v>
      </c>
    </row>
    <row r="236" spans="1:2" ht="14.25">
      <c r="A236" s="95" t="s">
        <v>299</v>
      </c>
      <c r="B236" s="96">
        <v>180</v>
      </c>
    </row>
    <row r="237" spans="1:2" ht="14.25">
      <c r="A237" s="95" t="s">
        <v>300</v>
      </c>
      <c r="B237" s="96">
        <v>967</v>
      </c>
    </row>
    <row r="238" spans="1:2" ht="14.25">
      <c r="A238" s="95" t="s">
        <v>168</v>
      </c>
      <c r="B238" s="96">
        <v>509</v>
      </c>
    </row>
    <row r="239" spans="1:2" ht="14.25">
      <c r="A239" s="95" t="s">
        <v>169</v>
      </c>
      <c r="B239" s="96">
        <f>373-92</f>
        <v>281</v>
      </c>
    </row>
    <row r="240" spans="1:2" ht="14.25">
      <c r="A240" s="95" t="s">
        <v>170</v>
      </c>
      <c r="B240" s="96">
        <v>85</v>
      </c>
    </row>
    <row r="241" spans="1:2" ht="14.25">
      <c r="A241" s="95" t="s">
        <v>176</v>
      </c>
      <c r="B241" s="96">
        <v>0</v>
      </c>
    </row>
    <row r="242" spans="1:2" ht="14.25">
      <c r="A242" s="95" t="s">
        <v>301</v>
      </c>
      <c r="B242" s="96">
        <v>0</v>
      </c>
    </row>
    <row r="243" spans="1:2" ht="14.25">
      <c r="A243" s="95" t="s">
        <v>302</v>
      </c>
      <c r="B243" s="96">
        <v>0</v>
      </c>
    </row>
    <row r="244" spans="1:2" ht="14.25">
      <c r="A244" s="95" t="s">
        <v>168</v>
      </c>
      <c r="B244" s="96">
        <v>0</v>
      </c>
    </row>
    <row r="245" spans="1:2" ht="14.25">
      <c r="A245" s="95" t="s">
        <v>169</v>
      </c>
      <c r="B245" s="96">
        <v>0</v>
      </c>
    </row>
    <row r="246" spans="1:2" ht="14.25">
      <c r="A246" s="95" t="s">
        <v>170</v>
      </c>
      <c r="B246" s="96">
        <v>0</v>
      </c>
    </row>
    <row r="247" spans="1:2" ht="14.25">
      <c r="A247" s="95" t="s">
        <v>176</v>
      </c>
      <c r="B247" s="96">
        <v>0</v>
      </c>
    </row>
    <row r="248" spans="1:2" ht="14.25">
      <c r="A248" s="95" t="s">
        <v>303</v>
      </c>
      <c r="B248" s="96">
        <v>0</v>
      </c>
    </row>
    <row r="249" spans="1:2" ht="14.25">
      <c r="A249" s="95" t="s">
        <v>304</v>
      </c>
      <c r="B249" s="96">
        <v>1894</v>
      </c>
    </row>
    <row r="250" spans="1:2" ht="14.25">
      <c r="A250" s="95" t="s">
        <v>168</v>
      </c>
      <c r="B250" s="96">
        <v>456</v>
      </c>
    </row>
    <row r="251" spans="1:2" ht="14.25">
      <c r="A251" s="95" t="s">
        <v>169</v>
      </c>
      <c r="B251" s="96">
        <v>1438</v>
      </c>
    </row>
    <row r="252" spans="1:2" ht="14.25">
      <c r="A252" s="95" t="s">
        <v>170</v>
      </c>
      <c r="B252" s="96">
        <v>0</v>
      </c>
    </row>
    <row r="253" spans="1:2" ht="14.25">
      <c r="A253" s="95" t="s">
        <v>176</v>
      </c>
      <c r="B253" s="96">
        <v>0</v>
      </c>
    </row>
    <row r="254" spans="1:2" ht="14.25">
      <c r="A254" s="95" t="s">
        <v>305</v>
      </c>
      <c r="B254" s="96">
        <v>0</v>
      </c>
    </row>
    <row r="255" spans="1:2" ht="14.25">
      <c r="A255" s="95" t="s">
        <v>306</v>
      </c>
      <c r="B255" s="96">
        <v>1018</v>
      </c>
    </row>
    <row r="256" spans="1:2" ht="14.25">
      <c r="A256" s="95" t="s">
        <v>307</v>
      </c>
      <c r="B256" s="96">
        <v>0</v>
      </c>
    </row>
    <row r="257" spans="1:2" ht="14.25">
      <c r="A257" s="95" t="s">
        <v>308</v>
      </c>
      <c r="B257" s="96">
        <f>1018-27</f>
        <v>991</v>
      </c>
    </row>
    <row r="258" spans="1:2" ht="14.25">
      <c r="A258" s="95" t="s">
        <v>309</v>
      </c>
      <c r="B258" s="96">
        <v>0</v>
      </c>
    </row>
    <row r="259" spans="1:2" ht="14.25">
      <c r="A259" s="95" t="s">
        <v>310</v>
      </c>
      <c r="B259" s="96">
        <v>0</v>
      </c>
    </row>
    <row r="260" spans="1:2" ht="14.25">
      <c r="A260" s="95" t="s">
        <v>168</v>
      </c>
      <c r="B260" s="96">
        <v>0</v>
      </c>
    </row>
    <row r="261" spans="1:2" ht="14.25">
      <c r="A261" s="95" t="s">
        <v>169</v>
      </c>
      <c r="B261" s="96">
        <v>0</v>
      </c>
    </row>
    <row r="262" spans="1:2" ht="14.25">
      <c r="A262" s="95" t="s">
        <v>170</v>
      </c>
      <c r="B262" s="96">
        <v>0</v>
      </c>
    </row>
    <row r="263" spans="1:2" ht="14.25">
      <c r="A263" s="95" t="s">
        <v>294</v>
      </c>
      <c r="B263" s="96">
        <v>0</v>
      </c>
    </row>
    <row r="264" spans="1:2" ht="14.25">
      <c r="A264" s="95" t="s">
        <v>176</v>
      </c>
      <c r="B264" s="96">
        <v>0</v>
      </c>
    </row>
    <row r="265" spans="1:2" ht="14.25">
      <c r="A265" s="95" t="s">
        <v>311</v>
      </c>
      <c r="B265" s="96">
        <v>0</v>
      </c>
    </row>
    <row r="266" spans="1:2" ht="14.25">
      <c r="A266" s="95" t="s">
        <v>312</v>
      </c>
      <c r="B266" s="96">
        <v>0</v>
      </c>
    </row>
    <row r="267" spans="1:2" ht="14.25">
      <c r="A267" s="95" t="s">
        <v>313</v>
      </c>
      <c r="B267" s="96">
        <v>0</v>
      </c>
    </row>
    <row r="268" spans="1:2" ht="14.25">
      <c r="A268" s="95" t="s">
        <v>314</v>
      </c>
      <c r="B268" s="96">
        <v>0</v>
      </c>
    </row>
    <row r="269" spans="1:2" ht="14.25">
      <c r="A269" s="95" t="s">
        <v>315</v>
      </c>
      <c r="B269" s="96">
        <v>0</v>
      </c>
    </row>
    <row r="270" spans="1:2" ht="14.25">
      <c r="A270" s="95" t="s">
        <v>316</v>
      </c>
      <c r="B270" s="96">
        <v>0</v>
      </c>
    </row>
    <row r="271" spans="1:2" ht="14.25">
      <c r="A271" s="95" t="s">
        <v>317</v>
      </c>
      <c r="B271" s="96">
        <v>0</v>
      </c>
    </row>
    <row r="272" spans="1:2" ht="14.25">
      <c r="A272" s="95" t="s">
        <v>318</v>
      </c>
      <c r="B272" s="96">
        <v>0</v>
      </c>
    </row>
    <row r="273" spans="1:2" ht="14.25">
      <c r="A273" s="95" t="s">
        <v>319</v>
      </c>
      <c r="B273" s="96">
        <v>0</v>
      </c>
    </row>
    <row r="274" spans="1:2" ht="14.25">
      <c r="A274" s="95" t="s">
        <v>320</v>
      </c>
      <c r="B274" s="96">
        <v>0</v>
      </c>
    </row>
    <row r="275" spans="1:2" ht="14.25">
      <c r="A275" s="95" t="s">
        <v>321</v>
      </c>
      <c r="B275" s="96">
        <v>0</v>
      </c>
    </row>
    <row r="276" spans="1:2" ht="14.25">
      <c r="A276" s="95" t="s">
        <v>322</v>
      </c>
      <c r="B276" s="96">
        <v>0</v>
      </c>
    </row>
    <row r="277" spans="1:2" ht="14.25">
      <c r="A277" s="95" t="s">
        <v>323</v>
      </c>
      <c r="B277" s="96">
        <v>0</v>
      </c>
    </row>
    <row r="278" spans="1:2" ht="14.25">
      <c r="A278" s="95" t="s">
        <v>324</v>
      </c>
      <c r="B278" s="96">
        <v>0</v>
      </c>
    </row>
    <row r="279" spans="1:2" ht="14.25">
      <c r="A279" s="95" t="s">
        <v>325</v>
      </c>
      <c r="B279" s="96">
        <v>0</v>
      </c>
    </row>
    <row r="280" spans="1:2" ht="14.25">
      <c r="A280" s="95" t="s">
        <v>326</v>
      </c>
      <c r="B280" s="96">
        <v>0</v>
      </c>
    </row>
    <row r="281" spans="1:2" ht="14.25">
      <c r="A281" s="95" t="s">
        <v>327</v>
      </c>
      <c r="B281" s="96">
        <v>0</v>
      </c>
    </row>
    <row r="282" spans="1:2" ht="14.25">
      <c r="A282" s="95" t="s">
        <v>328</v>
      </c>
      <c r="B282" s="96">
        <v>0</v>
      </c>
    </row>
    <row r="283" spans="1:2" ht="14.25">
      <c r="A283" s="95" t="s">
        <v>329</v>
      </c>
      <c r="B283" s="96">
        <v>0</v>
      </c>
    </row>
    <row r="284" spans="1:2" ht="14.25">
      <c r="A284" s="95" t="s">
        <v>330</v>
      </c>
      <c r="B284" s="96">
        <v>0</v>
      </c>
    </row>
    <row r="285" spans="1:2" ht="14.25">
      <c r="A285" s="95" t="s">
        <v>331</v>
      </c>
      <c r="B285" s="96">
        <v>0</v>
      </c>
    </row>
    <row r="286" spans="1:2" ht="14.25">
      <c r="A286" s="95" t="s">
        <v>332</v>
      </c>
      <c r="B286" s="96">
        <v>0</v>
      </c>
    </row>
    <row r="287" spans="1:2" ht="14.25">
      <c r="A287" s="95" t="s">
        <v>333</v>
      </c>
      <c r="B287" s="96">
        <v>0</v>
      </c>
    </row>
    <row r="288" spans="1:2" ht="14.25">
      <c r="A288" s="95" t="s">
        <v>334</v>
      </c>
      <c r="B288" s="96">
        <v>0</v>
      </c>
    </row>
    <row r="289" spans="1:2" ht="14.25">
      <c r="A289" s="95" t="s">
        <v>335</v>
      </c>
      <c r="B289" s="96">
        <v>0</v>
      </c>
    </row>
    <row r="290" spans="1:2" ht="14.25">
      <c r="A290" s="95" t="s">
        <v>336</v>
      </c>
      <c r="B290" s="96">
        <v>0</v>
      </c>
    </row>
    <row r="291" spans="1:2" ht="14.25">
      <c r="A291" s="95" t="s">
        <v>337</v>
      </c>
      <c r="B291" s="96">
        <v>0</v>
      </c>
    </row>
    <row r="292" spans="1:2" ht="14.25">
      <c r="A292" s="95" t="s">
        <v>338</v>
      </c>
      <c r="B292" s="96">
        <v>0</v>
      </c>
    </row>
    <row r="293" spans="1:2" ht="14.25">
      <c r="A293" s="95" t="s">
        <v>339</v>
      </c>
      <c r="B293" s="96">
        <v>0</v>
      </c>
    </row>
    <row r="294" spans="1:2" ht="14.25">
      <c r="A294" s="95" t="s">
        <v>340</v>
      </c>
      <c r="B294" s="96">
        <v>0</v>
      </c>
    </row>
    <row r="295" spans="1:2" ht="14.25">
      <c r="A295" s="95" t="s">
        <v>341</v>
      </c>
      <c r="B295" s="96">
        <v>5597</v>
      </c>
    </row>
    <row r="296" spans="1:2" ht="14.25">
      <c r="A296" s="95" t="s">
        <v>342</v>
      </c>
      <c r="B296" s="96">
        <v>0</v>
      </c>
    </row>
    <row r="297" spans="1:2" ht="14.25">
      <c r="A297" s="95" t="s">
        <v>343</v>
      </c>
      <c r="B297" s="96">
        <v>0</v>
      </c>
    </row>
    <row r="298" spans="1:2" ht="14.25">
      <c r="A298" s="95" t="s">
        <v>344</v>
      </c>
      <c r="B298" s="96">
        <v>0</v>
      </c>
    </row>
    <row r="299" spans="1:2" ht="14.25">
      <c r="A299" s="95" t="s">
        <v>345</v>
      </c>
      <c r="B299" s="96">
        <v>0</v>
      </c>
    </row>
    <row r="300" spans="1:2" ht="14.25">
      <c r="A300" s="95" t="s">
        <v>346</v>
      </c>
      <c r="B300" s="96">
        <v>0</v>
      </c>
    </row>
    <row r="301" spans="1:2" ht="14.25">
      <c r="A301" s="95" t="s">
        <v>347</v>
      </c>
      <c r="B301" s="96">
        <v>0</v>
      </c>
    </row>
    <row r="302" spans="1:2" ht="14.25">
      <c r="A302" s="95" t="s">
        <v>348</v>
      </c>
      <c r="B302" s="96">
        <v>4543</v>
      </c>
    </row>
    <row r="303" spans="1:2" ht="14.25">
      <c r="A303" s="95" t="s">
        <v>349</v>
      </c>
      <c r="B303" s="96">
        <f>200-200</f>
        <v>0</v>
      </c>
    </row>
    <row r="304" spans="1:2" ht="14.25">
      <c r="A304" s="95" t="s">
        <v>350</v>
      </c>
      <c r="B304" s="96">
        <v>0</v>
      </c>
    </row>
    <row r="305" spans="1:2" ht="14.25">
      <c r="A305" s="95" t="s">
        <v>351</v>
      </c>
      <c r="B305" s="96"/>
    </row>
    <row r="306" spans="1:2" ht="14.25">
      <c r="A306" s="95" t="s">
        <v>352</v>
      </c>
      <c r="B306" s="96">
        <v>0</v>
      </c>
    </row>
    <row r="307" spans="1:2" ht="14.25">
      <c r="A307" s="95" t="s">
        <v>353</v>
      </c>
      <c r="B307" s="96">
        <f>112-112</f>
        <v>0</v>
      </c>
    </row>
    <row r="308" spans="1:2" ht="14.25">
      <c r="A308" s="95" t="s">
        <v>354</v>
      </c>
      <c r="B308" s="96">
        <f>470-400</f>
        <v>70</v>
      </c>
    </row>
    <row r="309" spans="1:2" ht="14.25">
      <c r="A309" s="95" t="s">
        <v>355</v>
      </c>
      <c r="B309" s="96">
        <f>1144-1144</f>
        <v>0</v>
      </c>
    </row>
    <row r="310" spans="1:2" ht="14.25">
      <c r="A310" s="95" t="s">
        <v>356</v>
      </c>
      <c r="B310" s="96">
        <v>218</v>
      </c>
    </row>
    <row r="311" spans="1:2" ht="14.25">
      <c r="A311" s="95" t="s">
        <v>357</v>
      </c>
      <c r="B311" s="96">
        <v>1054</v>
      </c>
    </row>
    <row r="312" spans="1:2" ht="14.25">
      <c r="A312" s="95" t="s">
        <v>358</v>
      </c>
      <c r="B312" s="96">
        <f>1054-218</f>
        <v>836</v>
      </c>
    </row>
    <row r="313" spans="1:2" ht="14.25">
      <c r="A313" s="95" t="s">
        <v>107</v>
      </c>
      <c r="B313" s="96">
        <v>156064</v>
      </c>
    </row>
    <row r="314" spans="1:2" ht="14.25">
      <c r="A314" s="95" t="s">
        <v>359</v>
      </c>
      <c r="B314" s="96">
        <v>29433</v>
      </c>
    </row>
    <row r="315" spans="1:2" ht="14.25">
      <c r="A315" s="95" t="s">
        <v>360</v>
      </c>
      <c r="B315" s="96">
        <v>5724</v>
      </c>
    </row>
    <row r="316" spans="1:2" ht="14.25">
      <c r="A316" s="95" t="s">
        <v>361</v>
      </c>
      <c r="B316" s="96">
        <v>2707</v>
      </c>
    </row>
    <row r="317" spans="1:2" ht="14.25">
      <c r="A317" s="95" t="s">
        <v>362</v>
      </c>
      <c r="B317" s="96">
        <v>17100</v>
      </c>
    </row>
    <row r="318" spans="1:2" ht="14.25">
      <c r="A318" s="95" t="s">
        <v>363</v>
      </c>
      <c r="B318" s="96">
        <v>2520</v>
      </c>
    </row>
    <row r="319" spans="1:2" ht="14.25">
      <c r="A319" s="95" t="s">
        <v>364</v>
      </c>
      <c r="B319" s="96">
        <v>0</v>
      </c>
    </row>
    <row r="320" spans="1:2" ht="14.25">
      <c r="A320" s="95" t="s">
        <v>365</v>
      </c>
      <c r="B320" s="96">
        <v>697</v>
      </c>
    </row>
    <row r="321" spans="1:2" ht="14.25">
      <c r="A321" s="95" t="s">
        <v>366</v>
      </c>
      <c r="B321" s="96">
        <v>0</v>
      </c>
    </row>
    <row r="322" spans="1:2" ht="14.25">
      <c r="A322" s="95" t="s">
        <v>367</v>
      </c>
      <c r="B322" s="96">
        <v>0</v>
      </c>
    </row>
    <row r="323" spans="1:2" ht="14.25">
      <c r="A323" s="95" t="s">
        <v>368</v>
      </c>
      <c r="B323" s="96">
        <v>685</v>
      </c>
    </row>
    <row r="324" spans="1:2" ht="14.25">
      <c r="A324" s="95" t="s">
        <v>369</v>
      </c>
      <c r="B324" s="96">
        <v>0</v>
      </c>
    </row>
    <row r="325" spans="1:2" ht="14.25">
      <c r="A325" s="95" t="s">
        <v>370</v>
      </c>
      <c r="B325" s="96">
        <v>109141</v>
      </c>
    </row>
    <row r="326" spans="1:2" ht="14.25">
      <c r="A326" s="95" t="s">
        <v>168</v>
      </c>
      <c r="B326" s="96">
        <v>83517</v>
      </c>
    </row>
    <row r="327" spans="1:2" ht="14.25">
      <c r="A327" s="95" t="s">
        <v>169</v>
      </c>
      <c r="B327" s="96">
        <v>5431</v>
      </c>
    </row>
    <row r="328" spans="1:2" ht="14.25">
      <c r="A328" s="95" t="s">
        <v>170</v>
      </c>
      <c r="B328" s="96">
        <v>0</v>
      </c>
    </row>
    <row r="329" spans="1:2" ht="14.25">
      <c r="A329" s="95" t="s">
        <v>371</v>
      </c>
      <c r="B329" s="96">
        <v>2779</v>
      </c>
    </row>
    <row r="330" spans="1:2" ht="14.25">
      <c r="A330" s="95" t="s">
        <v>372</v>
      </c>
      <c r="B330" s="96">
        <v>50</v>
      </c>
    </row>
    <row r="331" spans="1:2" ht="14.25">
      <c r="A331" s="95" t="s">
        <v>373</v>
      </c>
      <c r="B331" s="96">
        <v>1007</v>
      </c>
    </row>
    <row r="332" spans="1:2" ht="14.25">
      <c r="A332" s="95" t="s">
        <v>374</v>
      </c>
      <c r="B332" s="96">
        <v>130</v>
      </c>
    </row>
    <row r="333" spans="1:2" ht="14.25">
      <c r="A333" s="95" t="s">
        <v>375</v>
      </c>
      <c r="B333" s="96">
        <v>481</v>
      </c>
    </row>
    <row r="334" spans="1:2" ht="14.25">
      <c r="A334" s="95" t="s">
        <v>376</v>
      </c>
      <c r="B334" s="96">
        <v>668</v>
      </c>
    </row>
    <row r="335" spans="1:2" ht="14.25">
      <c r="A335" s="95" t="s">
        <v>377</v>
      </c>
      <c r="B335" s="96">
        <v>0</v>
      </c>
    </row>
    <row r="336" spans="1:2" ht="14.25">
      <c r="A336" s="95" t="s">
        <v>378</v>
      </c>
      <c r="B336" s="96">
        <v>298</v>
      </c>
    </row>
    <row r="337" spans="1:2" ht="14.25">
      <c r="A337" s="95" t="s">
        <v>379</v>
      </c>
      <c r="B337" s="96">
        <v>2446</v>
      </c>
    </row>
    <row r="338" spans="1:2" ht="14.25">
      <c r="A338" s="95" t="s">
        <v>380</v>
      </c>
      <c r="B338" s="96">
        <v>0</v>
      </c>
    </row>
    <row r="339" spans="1:2" ht="14.25">
      <c r="A339" s="95" t="s">
        <v>381</v>
      </c>
      <c r="B339" s="96">
        <f>666-300</f>
        <v>366</v>
      </c>
    </row>
    <row r="340" spans="1:2" ht="14.25">
      <c r="A340" s="95" t="s">
        <v>382</v>
      </c>
      <c r="B340" s="96">
        <v>102</v>
      </c>
    </row>
    <row r="341" spans="1:2" ht="14.25">
      <c r="A341" s="95" t="s">
        <v>383</v>
      </c>
      <c r="B341" s="96">
        <f>1476-1444</f>
        <v>32</v>
      </c>
    </row>
    <row r="342" spans="1:2" ht="14.25">
      <c r="A342" s="95" t="s">
        <v>384</v>
      </c>
      <c r="B342" s="96">
        <v>3162</v>
      </c>
    </row>
    <row r="343" spans="1:2" ht="14.25">
      <c r="A343" s="95" t="s">
        <v>385</v>
      </c>
      <c r="B343" s="96">
        <v>0</v>
      </c>
    </row>
    <row r="344" spans="1:2" ht="14.25">
      <c r="A344" s="95" t="s">
        <v>210</v>
      </c>
      <c r="B344" s="96">
        <v>0</v>
      </c>
    </row>
    <row r="345" spans="1:2" ht="14.25">
      <c r="A345" s="95" t="s">
        <v>176</v>
      </c>
      <c r="B345" s="96">
        <v>1720</v>
      </c>
    </row>
    <row r="346" spans="1:2" ht="14.25">
      <c r="A346" s="95" t="s">
        <v>386</v>
      </c>
      <c r="B346" s="96">
        <f>5208-2051</f>
        <v>3157</v>
      </c>
    </row>
    <row r="347" spans="1:2" ht="14.25">
      <c r="A347" s="95" t="s">
        <v>387</v>
      </c>
      <c r="B347" s="96">
        <v>0</v>
      </c>
    </row>
    <row r="348" spans="1:2" ht="14.25">
      <c r="A348" s="95" t="s">
        <v>168</v>
      </c>
      <c r="B348" s="96">
        <v>0</v>
      </c>
    </row>
    <row r="349" spans="1:2" ht="14.25">
      <c r="A349" s="95" t="s">
        <v>169</v>
      </c>
      <c r="B349" s="96">
        <v>0</v>
      </c>
    </row>
    <row r="350" spans="1:2" ht="14.25">
      <c r="A350" s="95" t="s">
        <v>170</v>
      </c>
      <c r="B350" s="96">
        <v>0</v>
      </c>
    </row>
    <row r="351" spans="1:2" ht="14.25">
      <c r="A351" s="95" t="s">
        <v>388</v>
      </c>
      <c r="B351" s="96">
        <v>0</v>
      </c>
    </row>
    <row r="352" spans="1:2" ht="14.25">
      <c r="A352" s="95" t="s">
        <v>176</v>
      </c>
      <c r="B352" s="96">
        <v>0</v>
      </c>
    </row>
    <row r="353" spans="1:2" ht="14.25">
      <c r="A353" s="95" t="s">
        <v>389</v>
      </c>
      <c r="B353" s="96">
        <v>0</v>
      </c>
    </row>
    <row r="354" spans="1:2" ht="14.25">
      <c r="A354" s="95" t="s">
        <v>390</v>
      </c>
      <c r="B354" s="96">
        <v>6083</v>
      </c>
    </row>
    <row r="355" spans="1:2" ht="14.25">
      <c r="A355" s="95" t="s">
        <v>168</v>
      </c>
      <c r="B355" s="96">
        <v>4911</v>
      </c>
    </row>
    <row r="356" spans="1:2" ht="14.25">
      <c r="A356" s="95" t="s">
        <v>169</v>
      </c>
      <c r="B356" s="96">
        <v>165</v>
      </c>
    </row>
    <row r="357" spans="1:2" ht="14.25">
      <c r="A357" s="95" t="s">
        <v>170</v>
      </c>
      <c r="B357" s="96">
        <v>0</v>
      </c>
    </row>
    <row r="358" spans="1:2" ht="14.25">
      <c r="A358" s="95" t="s">
        <v>391</v>
      </c>
      <c r="B358" s="96">
        <v>571</v>
      </c>
    </row>
    <row r="359" spans="1:2" ht="14.25">
      <c r="A359" s="95" t="s">
        <v>392</v>
      </c>
      <c r="B359" s="96">
        <v>0</v>
      </c>
    </row>
    <row r="360" spans="1:2" ht="14.25">
      <c r="A360" s="95" t="s">
        <v>393</v>
      </c>
      <c r="B360" s="96">
        <v>0</v>
      </c>
    </row>
    <row r="361" spans="1:2" ht="14.25">
      <c r="A361" s="95" t="s">
        <v>394</v>
      </c>
      <c r="B361" s="96">
        <v>0</v>
      </c>
    </row>
    <row r="362" spans="1:2" ht="14.25">
      <c r="A362" s="95" t="s">
        <v>395</v>
      </c>
      <c r="B362" s="96">
        <v>1</v>
      </c>
    </row>
    <row r="363" spans="1:2" ht="14.25">
      <c r="A363" s="95" t="s">
        <v>396</v>
      </c>
      <c r="B363" s="96">
        <v>0</v>
      </c>
    </row>
    <row r="364" spans="1:2" ht="14.25">
      <c r="A364" s="95" t="s">
        <v>176</v>
      </c>
      <c r="B364" s="96">
        <v>71</v>
      </c>
    </row>
    <row r="365" spans="1:2" ht="14.25">
      <c r="A365" s="95" t="s">
        <v>397</v>
      </c>
      <c r="B365" s="96">
        <f>364-271</f>
        <v>93</v>
      </c>
    </row>
    <row r="366" spans="1:2" ht="14.25">
      <c r="A366" s="95" t="s">
        <v>398</v>
      </c>
      <c r="B366" s="96">
        <v>7589</v>
      </c>
    </row>
    <row r="367" spans="1:2" ht="14.25">
      <c r="A367" s="95" t="s">
        <v>168</v>
      </c>
      <c r="B367" s="96">
        <v>5230</v>
      </c>
    </row>
    <row r="368" spans="1:2" ht="14.25">
      <c r="A368" s="95" t="s">
        <v>169</v>
      </c>
      <c r="B368" s="96">
        <v>532</v>
      </c>
    </row>
    <row r="369" spans="1:2" ht="14.25">
      <c r="A369" s="95" t="s">
        <v>170</v>
      </c>
      <c r="B369" s="96">
        <v>0</v>
      </c>
    </row>
    <row r="370" spans="1:2" ht="14.25">
      <c r="A370" s="95" t="s">
        <v>399</v>
      </c>
      <c r="B370" s="96">
        <v>706</v>
      </c>
    </row>
    <row r="371" spans="1:2" ht="14.25">
      <c r="A371" s="95" t="s">
        <v>400</v>
      </c>
      <c r="B371" s="96">
        <v>0</v>
      </c>
    </row>
    <row r="372" spans="1:2" ht="14.25">
      <c r="A372" s="95" t="s">
        <v>401</v>
      </c>
      <c r="B372" s="96">
        <v>112</v>
      </c>
    </row>
    <row r="373" spans="1:2" ht="14.25">
      <c r="A373" s="95" t="s">
        <v>176</v>
      </c>
      <c r="B373" s="96">
        <v>0</v>
      </c>
    </row>
    <row r="374" spans="1:2" ht="14.25">
      <c r="A374" s="95" t="s">
        <v>402</v>
      </c>
      <c r="B374" s="96">
        <f>1009-633</f>
        <v>376</v>
      </c>
    </row>
    <row r="375" spans="1:2" ht="14.25">
      <c r="A375" s="95" t="s">
        <v>403</v>
      </c>
      <c r="B375" s="96">
        <v>2836</v>
      </c>
    </row>
    <row r="376" spans="1:2" ht="14.25">
      <c r="A376" s="95" t="s">
        <v>168</v>
      </c>
      <c r="B376" s="96">
        <v>1046</v>
      </c>
    </row>
    <row r="377" spans="1:2" ht="14.25">
      <c r="A377" s="95" t="s">
        <v>169</v>
      </c>
      <c r="B377" s="96">
        <v>249</v>
      </c>
    </row>
    <row r="378" spans="1:2" ht="14.25">
      <c r="A378" s="95" t="s">
        <v>170</v>
      </c>
      <c r="B378" s="96">
        <v>0</v>
      </c>
    </row>
    <row r="379" spans="1:2" ht="14.25">
      <c r="A379" s="95" t="s">
        <v>404</v>
      </c>
      <c r="B379" s="96">
        <v>20</v>
      </c>
    </row>
    <row r="380" spans="1:2" ht="14.25">
      <c r="A380" s="95" t="s">
        <v>405</v>
      </c>
      <c r="B380" s="96">
        <v>278</v>
      </c>
    </row>
    <row r="381" spans="1:2" ht="14.25">
      <c r="A381" s="95" t="s">
        <v>406</v>
      </c>
      <c r="B381" s="96">
        <v>0</v>
      </c>
    </row>
    <row r="382" spans="1:2" ht="14.25">
      <c r="A382" s="95" t="s">
        <v>407</v>
      </c>
      <c r="B382" s="96">
        <v>100</v>
      </c>
    </row>
    <row r="383" spans="1:2" ht="14.25">
      <c r="A383" s="95" t="s">
        <v>408</v>
      </c>
      <c r="B383" s="96">
        <v>61</v>
      </c>
    </row>
    <row r="384" spans="1:2" ht="14.25">
      <c r="A384" s="95" t="s">
        <v>409</v>
      </c>
      <c r="B384" s="96">
        <v>60</v>
      </c>
    </row>
    <row r="385" spans="1:2" ht="14.25">
      <c r="A385" s="95" t="s">
        <v>176</v>
      </c>
      <c r="B385" s="96">
        <v>605</v>
      </c>
    </row>
    <row r="386" spans="1:2" ht="14.25">
      <c r="A386" s="95" t="s">
        <v>410</v>
      </c>
      <c r="B386" s="96">
        <f>417-67</f>
        <v>350</v>
      </c>
    </row>
    <row r="387" spans="1:2" ht="14.25">
      <c r="A387" s="95" t="s">
        <v>411</v>
      </c>
      <c r="B387" s="96">
        <v>0</v>
      </c>
    </row>
    <row r="388" spans="1:2" ht="14.25">
      <c r="A388" s="95" t="s">
        <v>168</v>
      </c>
      <c r="B388" s="96">
        <v>0</v>
      </c>
    </row>
    <row r="389" spans="1:2" ht="14.25">
      <c r="A389" s="95" t="s">
        <v>169</v>
      </c>
      <c r="B389" s="96">
        <v>0</v>
      </c>
    </row>
    <row r="390" spans="1:2" ht="14.25">
      <c r="A390" s="95" t="s">
        <v>170</v>
      </c>
      <c r="B390" s="96">
        <v>0</v>
      </c>
    </row>
    <row r="391" spans="1:2" ht="14.25">
      <c r="A391" s="95" t="s">
        <v>412</v>
      </c>
      <c r="B391" s="96">
        <v>0</v>
      </c>
    </row>
    <row r="392" spans="1:2" ht="14.25">
      <c r="A392" s="95" t="s">
        <v>413</v>
      </c>
      <c r="B392" s="96">
        <v>0</v>
      </c>
    </row>
    <row r="393" spans="1:2" ht="14.25">
      <c r="A393" s="95" t="s">
        <v>414</v>
      </c>
      <c r="B393" s="96">
        <v>0</v>
      </c>
    </row>
    <row r="394" spans="1:2" ht="14.25">
      <c r="A394" s="95" t="s">
        <v>176</v>
      </c>
      <c r="B394" s="96">
        <v>0</v>
      </c>
    </row>
    <row r="395" spans="1:2" ht="14.25">
      <c r="A395" s="95" t="s">
        <v>415</v>
      </c>
      <c r="B395" s="96">
        <v>0</v>
      </c>
    </row>
    <row r="396" spans="1:2" ht="14.25">
      <c r="A396" s="95" t="s">
        <v>416</v>
      </c>
      <c r="B396" s="96">
        <v>0</v>
      </c>
    </row>
    <row r="397" spans="1:2" ht="14.25">
      <c r="A397" s="95" t="s">
        <v>168</v>
      </c>
      <c r="B397" s="96">
        <v>0</v>
      </c>
    </row>
    <row r="398" spans="1:2" ht="14.25">
      <c r="A398" s="95" t="s">
        <v>169</v>
      </c>
      <c r="B398" s="96">
        <v>0</v>
      </c>
    </row>
    <row r="399" spans="1:2" ht="14.25">
      <c r="A399" s="95" t="s">
        <v>170</v>
      </c>
      <c r="B399" s="96">
        <v>0</v>
      </c>
    </row>
    <row r="400" spans="1:2" ht="14.25">
      <c r="A400" s="95" t="s">
        <v>417</v>
      </c>
      <c r="B400" s="96">
        <v>0</v>
      </c>
    </row>
    <row r="401" spans="1:2" ht="14.25">
      <c r="A401" s="95" t="s">
        <v>418</v>
      </c>
      <c r="B401" s="96">
        <v>0</v>
      </c>
    </row>
    <row r="402" spans="1:2" ht="14.25">
      <c r="A402" s="95" t="s">
        <v>419</v>
      </c>
      <c r="B402" s="96">
        <v>0</v>
      </c>
    </row>
    <row r="403" spans="1:2" ht="14.25">
      <c r="A403" s="95" t="s">
        <v>176</v>
      </c>
      <c r="B403" s="96">
        <v>0</v>
      </c>
    </row>
    <row r="404" spans="1:2" ht="14.25">
      <c r="A404" s="95" t="s">
        <v>420</v>
      </c>
      <c r="B404" s="96">
        <v>0</v>
      </c>
    </row>
    <row r="405" spans="1:2" ht="14.25">
      <c r="A405" s="95" t="s">
        <v>421</v>
      </c>
      <c r="B405" s="96">
        <v>0</v>
      </c>
    </row>
    <row r="406" spans="1:2" ht="14.25">
      <c r="A406" s="95" t="s">
        <v>168</v>
      </c>
      <c r="B406" s="96">
        <v>0</v>
      </c>
    </row>
    <row r="407" spans="1:2" ht="14.25">
      <c r="A407" s="95" t="s">
        <v>169</v>
      </c>
      <c r="B407" s="96">
        <v>0</v>
      </c>
    </row>
    <row r="408" spans="1:2" ht="14.25">
      <c r="A408" s="95" t="s">
        <v>170</v>
      </c>
      <c r="B408" s="96">
        <v>0</v>
      </c>
    </row>
    <row r="409" spans="1:2" ht="14.25">
      <c r="A409" s="95" t="s">
        <v>422</v>
      </c>
      <c r="B409" s="96">
        <v>0</v>
      </c>
    </row>
    <row r="410" spans="1:2" ht="14.25">
      <c r="A410" s="95" t="s">
        <v>423</v>
      </c>
      <c r="B410" s="96">
        <v>0</v>
      </c>
    </row>
    <row r="411" spans="1:2" ht="14.25">
      <c r="A411" s="95" t="s">
        <v>176</v>
      </c>
      <c r="B411" s="96">
        <v>0</v>
      </c>
    </row>
    <row r="412" spans="1:2" ht="14.25">
      <c r="A412" s="95" t="s">
        <v>424</v>
      </c>
      <c r="B412" s="96">
        <v>0</v>
      </c>
    </row>
    <row r="413" spans="1:2" ht="14.25">
      <c r="A413" s="95" t="s">
        <v>425</v>
      </c>
      <c r="B413" s="96">
        <v>0</v>
      </c>
    </row>
    <row r="414" spans="1:2" ht="14.25">
      <c r="A414" s="95" t="s">
        <v>168</v>
      </c>
      <c r="B414" s="96">
        <v>0</v>
      </c>
    </row>
    <row r="415" spans="1:2" ht="14.25">
      <c r="A415" s="95" t="s">
        <v>169</v>
      </c>
      <c r="B415" s="96">
        <v>0</v>
      </c>
    </row>
    <row r="416" spans="1:2" ht="14.25">
      <c r="A416" s="95" t="s">
        <v>426</v>
      </c>
      <c r="B416" s="96">
        <v>0</v>
      </c>
    </row>
    <row r="417" spans="1:2" ht="14.25">
      <c r="A417" s="95" t="s">
        <v>427</v>
      </c>
      <c r="B417" s="96">
        <v>0</v>
      </c>
    </row>
    <row r="418" spans="1:2" ht="14.25">
      <c r="A418" s="95" t="s">
        <v>428</v>
      </c>
      <c r="B418" s="96">
        <v>0</v>
      </c>
    </row>
    <row r="419" spans="1:2" ht="14.25">
      <c r="A419" s="95" t="s">
        <v>383</v>
      </c>
      <c r="B419" s="96">
        <v>0</v>
      </c>
    </row>
    <row r="420" spans="1:2" ht="14.25">
      <c r="A420" s="95" t="s">
        <v>429</v>
      </c>
      <c r="B420" s="96">
        <v>0</v>
      </c>
    </row>
    <row r="421" spans="1:2" ht="14.25">
      <c r="A421" s="95" t="s">
        <v>430</v>
      </c>
      <c r="B421" s="96">
        <f>982-270</f>
        <v>712</v>
      </c>
    </row>
    <row r="422" spans="1:2" ht="14.25">
      <c r="A422" s="95" t="s">
        <v>431</v>
      </c>
      <c r="B422" s="96">
        <v>982</v>
      </c>
    </row>
    <row r="423" spans="1:2" ht="14.25">
      <c r="A423" s="95" t="s">
        <v>432</v>
      </c>
      <c r="B423" s="96">
        <v>0</v>
      </c>
    </row>
    <row r="424" spans="1:2" ht="14.25">
      <c r="A424" s="95" t="s">
        <v>108</v>
      </c>
      <c r="B424" s="96">
        <v>254017</v>
      </c>
    </row>
    <row r="425" spans="1:2" ht="14.25">
      <c r="A425" s="95" t="s">
        <v>433</v>
      </c>
      <c r="B425" s="96">
        <v>3179</v>
      </c>
    </row>
    <row r="426" spans="1:2" ht="14.25">
      <c r="A426" s="95" t="s">
        <v>168</v>
      </c>
      <c r="B426" s="96">
        <v>1188</v>
      </c>
    </row>
    <row r="427" spans="1:2" ht="14.25">
      <c r="A427" s="95" t="s">
        <v>169</v>
      </c>
      <c r="B427" s="96">
        <v>0</v>
      </c>
    </row>
    <row r="428" spans="1:2" ht="14.25">
      <c r="A428" s="95" t="s">
        <v>170</v>
      </c>
      <c r="B428" s="96">
        <v>0</v>
      </c>
    </row>
    <row r="429" spans="1:2" ht="14.25">
      <c r="A429" s="95" t="s">
        <v>434</v>
      </c>
      <c r="B429" s="96">
        <v>1991</v>
      </c>
    </row>
    <row r="430" spans="1:2" ht="14.25">
      <c r="A430" s="95" t="s">
        <v>435</v>
      </c>
      <c r="B430" s="96">
        <v>112068</v>
      </c>
    </row>
    <row r="431" spans="1:2" ht="14.25">
      <c r="A431" s="95" t="s">
        <v>436</v>
      </c>
      <c r="B431" s="96">
        <v>1999</v>
      </c>
    </row>
    <row r="432" spans="1:2" ht="14.25">
      <c r="A432" s="95" t="s">
        <v>437</v>
      </c>
      <c r="B432" s="96">
        <v>7882</v>
      </c>
    </row>
    <row r="433" spans="1:2" ht="14.25">
      <c r="A433" s="95" t="s">
        <v>438</v>
      </c>
      <c r="B433" s="96">
        <v>32946</v>
      </c>
    </row>
    <row r="434" spans="1:2" ht="14.25">
      <c r="A434" s="95" t="s">
        <v>439</v>
      </c>
      <c r="B434" s="96">
        <v>12553</v>
      </c>
    </row>
    <row r="435" spans="1:2" ht="14.25">
      <c r="A435" s="95" t="s">
        <v>440</v>
      </c>
      <c r="B435" s="96">
        <v>31196</v>
      </c>
    </row>
    <row r="436" spans="1:2" ht="14.25">
      <c r="A436" s="95" t="s">
        <v>441</v>
      </c>
      <c r="B436" s="96">
        <v>0</v>
      </c>
    </row>
    <row r="437" spans="1:2" ht="14.25">
      <c r="A437" s="95" t="s">
        <v>442</v>
      </c>
      <c r="B437" s="96">
        <v>0</v>
      </c>
    </row>
    <row r="438" spans="1:2" ht="14.25">
      <c r="A438" s="95" t="s">
        <v>443</v>
      </c>
      <c r="B438" s="96">
        <v>25492</v>
      </c>
    </row>
    <row r="439" spans="1:2" ht="14.25">
      <c r="A439" s="95" t="s">
        <v>444</v>
      </c>
      <c r="B439" s="96">
        <v>46125</v>
      </c>
    </row>
    <row r="440" spans="1:2" ht="14.25">
      <c r="A440" s="95" t="s">
        <v>445</v>
      </c>
      <c r="B440" s="96">
        <v>0</v>
      </c>
    </row>
    <row r="441" spans="1:2" ht="14.25">
      <c r="A441" s="95" t="s">
        <v>446</v>
      </c>
      <c r="B441" s="96">
        <v>11727</v>
      </c>
    </row>
    <row r="442" spans="1:2" ht="14.25">
      <c r="A442" s="95" t="s">
        <v>447</v>
      </c>
      <c r="B442" s="96">
        <v>3396</v>
      </c>
    </row>
    <row r="443" spans="1:2" ht="14.25">
      <c r="A443" s="95" t="s">
        <v>448</v>
      </c>
      <c r="B443" s="96">
        <v>12469</v>
      </c>
    </row>
    <row r="444" spans="1:2" ht="14.25">
      <c r="A444" s="95" t="s">
        <v>449</v>
      </c>
      <c r="B444" s="96">
        <v>11103</v>
      </c>
    </row>
    <row r="445" spans="1:2" ht="14.25">
      <c r="A445" s="95" t="s">
        <v>450</v>
      </c>
      <c r="B445" s="96">
        <v>7430</v>
      </c>
    </row>
    <row r="446" spans="1:2" ht="14.25">
      <c r="A446" s="95" t="s">
        <v>451</v>
      </c>
      <c r="B446" s="96">
        <v>41</v>
      </c>
    </row>
    <row r="447" spans="1:2" ht="14.25">
      <c r="A447" s="95" t="s">
        <v>452</v>
      </c>
      <c r="B447" s="96">
        <v>0</v>
      </c>
    </row>
    <row r="448" spans="1:2" ht="14.25">
      <c r="A448" s="95" t="s">
        <v>453</v>
      </c>
      <c r="B448" s="96">
        <v>0</v>
      </c>
    </row>
    <row r="449" spans="1:2" ht="14.25">
      <c r="A449" s="95" t="s">
        <v>454</v>
      </c>
      <c r="B449" s="96">
        <v>0</v>
      </c>
    </row>
    <row r="450" spans="1:2" ht="14.25">
      <c r="A450" s="95" t="s">
        <v>455</v>
      </c>
      <c r="B450" s="96">
        <v>0</v>
      </c>
    </row>
    <row r="451" spans="1:2" ht="14.25">
      <c r="A451" s="95" t="s">
        <v>456</v>
      </c>
      <c r="B451" s="96">
        <v>41</v>
      </c>
    </row>
    <row r="452" spans="1:2" ht="14.25">
      <c r="A452" s="95" t="s">
        <v>457</v>
      </c>
      <c r="B452" s="96">
        <v>62</v>
      </c>
    </row>
    <row r="453" spans="1:2" ht="14.25">
      <c r="A453" s="95" t="s">
        <v>458</v>
      </c>
      <c r="B453" s="96">
        <v>62</v>
      </c>
    </row>
    <row r="454" spans="1:2" ht="14.25">
      <c r="A454" s="95" t="s">
        <v>459</v>
      </c>
      <c r="B454" s="96">
        <v>0</v>
      </c>
    </row>
    <row r="455" spans="1:2" ht="14.25">
      <c r="A455" s="95" t="s">
        <v>460</v>
      </c>
      <c r="B455" s="96">
        <v>0</v>
      </c>
    </row>
    <row r="456" spans="1:2" ht="14.25">
      <c r="A456" s="95" t="s">
        <v>461</v>
      </c>
      <c r="B456" s="96">
        <v>0</v>
      </c>
    </row>
    <row r="457" spans="1:2" ht="14.25">
      <c r="A457" s="95" t="s">
        <v>462</v>
      </c>
      <c r="B457" s="96">
        <v>0</v>
      </c>
    </row>
    <row r="458" spans="1:2" ht="14.25">
      <c r="A458" s="95" t="s">
        <v>463</v>
      </c>
      <c r="B458" s="96">
        <v>0</v>
      </c>
    </row>
    <row r="459" spans="1:2" ht="14.25">
      <c r="A459" s="95" t="s">
        <v>464</v>
      </c>
      <c r="B459" s="96">
        <v>0</v>
      </c>
    </row>
    <row r="460" spans="1:2" ht="14.25">
      <c r="A460" s="95" t="s">
        <v>465</v>
      </c>
      <c r="B460" s="96">
        <v>1866</v>
      </c>
    </row>
    <row r="461" spans="1:2" ht="14.25">
      <c r="A461" s="95" t="s">
        <v>466</v>
      </c>
      <c r="B461" s="96">
        <v>1736</v>
      </c>
    </row>
    <row r="462" spans="1:2" ht="14.25">
      <c r="A462" s="95" t="s">
        <v>467</v>
      </c>
      <c r="B462" s="96">
        <v>0</v>
      </c>
    </row>
    <row r="463" spans="1:2" ht="14.25">
      <c r="A463" s="95" t="s">
        <v>468</v>
      </c>
      <c r="B463" s="96">
        <v>130</v>
      </c>
    </row>
    <row r="464" spans="1:2" ht="14.25">
      <c r="A464" s="95" t="s">
        <v>469</v>
      </c>
      <c r="B464" s="96">
        <v>5967</v>
      </c>
    </row>
    <row r="465" spans="1:2" ht="14.25">
      <c r="A465" s="95" t="s">
        <v>470</v>
      </c>
      <c r="B465" s="96">
        <v>3685</v>
      </c>
    </row>
    <row r="466" spans="1:2" ht="14.25">
      <c r="A466" s="95" t="s">
        <v>471</v>
      </c>
      <c r="B466" s="96">
        <v>2277</v>
      </c>
    </row>
    <row r="467" spans="1:2" ht="14.25">
      <c r="A467" s="95" t="s">
        <v>472</v>
      </c>
      <c r="B467" s="96">
        <v>5</v>
      </c>
    </row>
    <row r="468" spans="1:2" ht="14.25">
      <c r="A468" s="95" t="s">
        <v>473</v>
      </c>
      <c r="B468" s="96">
        <v>0</v>
      </c>
    </row>
    <row r="469" spans="1:2" ht="14.25">
      <c r="A469" s="95" t="s">
        <v>474</v>
      </c>
      <c r="B469" s="96">
        <v>0</v>
      </c>
    </row>
    <row r="470" spans="1:2" ht="14.25">
      <c r="A470" s="95" t="s">
        <v>475</v>
      </c>
      <c r="B470" s="96">
        <v>31369</v>
      </c>
    </row>
    <row r="471" spans="1:2" ht="14.25">
      <c r="A471" s="95" t="s">
        <v>476</v>
      </c>
      <c r="B471" s="96">
        <v>0</v>
      </c>
    </row>
    <row r="472" spans="1:2" ht="14.25">
      <c r="A472" s="95" t="s">
        <v>477</v>
      </c>
      <c r="B472" s="96">
        <v>0</v>
      </c>
    </row>
    <row r="473" spans="1:2" ht="14.25">
      <c r="A473" s="95" t="s">
        <v>478</v>
      </c>
      <c r="B473" s="96">
        <v>29537</v>
      </c>
    </row>
    <row r="474" spans="1:2" ht="14.25">
      <c r="A474" s="95" t="s">
        <v>479</v>
      </c>
      <c r="B474" s="96">
        <v>0</v>
      </c>
    </row>
    <row r="475" spans="1:2" ht="14.25">
      <c r="A475" s="95" t="s">
        <v>480</v>
      </c>
      <c r="B475" s="96">
        <v>0</v>
      </c>
    </row>
    <row r="476" spans="1:2" ht="14.25">
      <c r="A476" s="95" t="s">
        <v>481</v>
      </c>
      <c r="B476" s="96">
        <v>1832</v>
      </c>
    </row>
    <row r="477" spans="1:2" ht="14.25">
      <c r="A477" s="95" t="s">
        <v>482</v>
      </c>
      <c r="B477" s="96">
        <v>53340</v>
      </c>
    </row>
    <row r="478" spans="1:2" ht="14.25">
      <c r="A478" s="95" t="s">
        <v>483</v>
      </c>
      <c r="B478" s="96">
        <v>53340</v>
      </c>
    </row>
    <row r="479" spans="1:2" ht="14.25">
      <c r="A479" s="95" t="s">
        <v>109</v>
      </c>
      <c r="B479" s="96">
        <v>28500</v>
      </c>
    </row>
    <row r="480" spans="1:2" ht="14.25">
      <c r="A480" s="95" t="s">
        <v>484</v>
      </c>
      <c r="B480" s="96">
        <v>574</v>
      </c>
    </row>
    <row r="481" spans="1:2" ht="14.25">
      <c r="A481" s="95" t="s">
        <v>168</v>
      </c>
      <c r="B481" s="96">
        <v>485</v>
      </c>
    </row>
    <row r="482" spans="1:2" ht="14.25">
      <c r="A482" s="95" t="s">
        <v>169</v>
      </c>
      <c r="B482" s="96">
        <v>87</v>
      </c>
    </row>
    <row r="483" spans="1:2" ht="14.25">
      <c r="A483" s="95" t="s">
        <v>170</v>
      </c>
      <c r="B483" s="96">
        <v>0</v>
      </c>
    </row>
    <row r="484" spans="1:2" ht="14.25">
      <c r="A484" s="95" t="s">
        <v>485</v>
      </c>
      <c r="B484" s="96">
        <v>2</v>
      </c>
    </row>
    <row r="485" spans="1:2" ht="14.25">
      <c r="A485" s="95" t="s">
        <v>486</v>
      </c>
      <c r="B485" s="96">
        <v>27</v>
      </c>
    </row>
    <row r="486" spans="1:2" ht="14.25">
      <c r="A486" s="95" t="s">
        <v>487</v>
      </c>
      <c r="B486" s="96">
        <v>0</v>
      </c>
    </row>
    <row r="487" spans="1:2" ht="14.25">
      <c r="A487" s="95" t="s">
        <v>488</v>
      </c>
      <c r="B487" s="96">
        <v>0</v>
      </c>
    </row>
    <row r="488" spans="1:2" ht="14.25">
      <c r="A488" s="95" t="s">
        <v>489</v>
      </c>
      <c r="B488" s="96">
        <v>16</v>
      </c>
    </row>
    <row r="489" spans="1:2" ht="14.25">
      <c r="A489" s="95" t="s">
        <v>490</v>
      </c>
      <c r="B489" s="96">
        <v>0</v>
      </c>
    </row>
    <row r="490" spans="1:2" ht="14.25">
      <c r="A490" s="95" t="s">
        <v>491</v>
      </c>
      <c r="B490" s="96">
        <v>0</v>
      </c>
    </row>
    <row r="491" spans="1:2" ht="14.25">
      <c r="A491" s="95" t="s">
        <v>492</v>
      </c>
      <c r="B491" s="96">
        <v>11</v>
      </c>
    </row>
    <row r="492" spans="1:2" ht="14.25">
      <c r="A492" s="95" t="s">
        <v>493</v>
      </c>
      <c r="B492" s="96">
        <v>0</v>
      </c>
    </row>
    <row r="493" spans="1:2" ht="14.25">
      <c r="A493" s="95" t="s">
        <v>494</v>
      </c>
      <c r="B493" s="96">
        <v>0</v>
      </c>
    </row>
    <row r="494" spans="1:2" ht="14.25">
      <c r="A494" s="95" t="s">
        <v>495</v>
      </c>
      <c r="B494" s="96">
        <v>1604</v>
      </c>
    </row>
    <row r="495" spans="1:2" ht="14.25">
      <c r="A495" s="95" t="s">
        <v>487</v>
      </c>
      <c r="B495" s="96">
        <v>1137</v>
      </c>
    </row>
    <row r="496" spans="1:2" ht="14.25">
      <c r="A496" s="95" t="s">
        <v>496</v>
      </c>
      <c r="B496" s="96">
        <v>435</v>
      </c>
    </row>
    <row r="497" spans="1:2" ht="14.25">
      <c r="A497" s="95" t="s">
        <v>497</v>
      </c>
      <c r="B497" s="96">
        <v>32</v>
      </c>
    </row>
    <row r="498" spans="1:2" ht="14.25">
      <c r="A498" s="95" t="s">
        <v>498</v>
      </c>
      <c r="B498" s="96">
        <v>0</v>
      </c>
    </row>
    <row r="499" spans="1:2" ht="14.25">
      <c r="A499" s="95" t="s">
        <v>499</v>
      </c>
      <c r="B499" s="96">
        <v>0</v>
      </c>
    </row>
    <row r="500" spans="1:2" ht="14.25">
      <c r="A500" s="95" t="s">
        <v>500</v>
      </c>
      <c r="B500" s="96">
        <v>5919</v>
      </c>
    </row>
    <row r="501" spans="1:2" ht="14.25">
      <c r="A501" s="95" t="s">
        <v>487</v>
      </c>
      <c r="B501" s="96">
        <v>0</v>
      </c>
    </row>
    <row r="502" spans="1:2" ht="14.25">
      <c r="A502" s="95" t="s">
        <v>501</v>
      </c>
      <c r="B502" s="96">
        <v>2262</v>
      </c>
    </row>
    <row r="503" spans="1:2" ht="14.25">
      <c r="A503" s="95" t="s">
        <v>502</v>
      </c>
      <c r="B503" s="96">
        <v>130</v>
      </c>
    </row>
    <row r="504" spans="1:2" ht="14.25">
      <c r="A504" s="95" t="s">
        <v>503</v>
      </c>
      <c r="B504" s="96">
        <v>3527</v>
      </c>
    </row>
    <row r="505" spans="1:2" ht="14.25">
      <c r="A505" s="95" t="s">
        <v>504</v>
      </c>
      <c r="B505" s="96">
        <v>0</v>
      </c>
    </row>
    <row r="506" spans="1:2" ht="14.25">
      <c r="A506" s="95" t="s">
        <v>505</v>
      </c>
      <c r="B506" s="96">
        <v>14310</v>
      </c>
    </row>
    <row r="507" spans="1:2" ht="14.25">
      <c r="A507" s="95" t="s">
        <v>487</v>
      </c>
      <c r="B507" s="96">
        <v>1627</v>
      </c>
    </row>
    <row r="508" spans="1:2" ht="14.25">
      <c r="A508" s="95" t="s">
        <v>506</v>
      </c>
      <c r="B508" s="96">
        <v>978</v>
      </c>
    </row>
    <row r="509" spans="1:2" ht="14.25">
      <c r="A509" s="95" t="s">
        <v>507</v>
      </c>
      <c r="B509" s="96">
        <v>11655</v>
      </c>
    </row>
    <row r="510" spans="1:2" ht="14.25">
      <c r="A510" s="95" t="s">
        <v>508</v>
      </c>
      <c r="B510" s="96">
        <v>50</v>
      </c>
    </row>
    <row r="511" spans="1:2" ht="14.25">
      <c r="A511" s="95" t="s">
        <v>509</v>
      </c>
      <c r="B511" s="96">
        <v>464</v>
      </c>
    </row>
    <row r="512" spans="1:2" ht="14.25">
      <c r="A512" s="95" t="s">
        <v>510</v>
      </c>
      <c r="B512" s="96">
        <v>237</v>
      </c>
    </row>
    <row r="513" spans="1:2" ht="14.25">
      <c r="A513" s="95" t="s">
        <v>511</v>
      </c>
      <c r="B513" s="96">
        <v>166</v>
      </c>
    </row>
    <row r="514" spans="1:2" ht="14.25">
      <c r="A514" s="95" t="s">
        <v>512</v>
      </c>
      <c r="B514" s="96">
        <v>0</v>
      </c>
    </row>
    <row r="515" spans="1:2" ht="14.25">
      <c r="A515" s="95" t="s">
        <v>513</v>
      </c>
      <c r="B515" s="96">
        <v>61</v>
      </c>
    </row>
    <row r="516" spans="1:2" ht="14.25">
      <c r="A516" s="95" t="s">
        <v>514</v>
      </c>
      <c r="B516" s="96">
        <v>1458</v>
      </c>
    </row>
    <row r="517" spans="1:2" ht="14.25">
      <c r="A517" s="95" t="s">
        <v>487</v>
      </c>
      <c r="B517" s="96">
        <v>303</v>
      </c>
    </row>
    <row r="518" spans="1:2" ht="14.25">
      <c r="A518" s="95" t="s">
        <v>515</v>
      </c>
      <c r="B518" s="96">
        <v>375</v>
      </c>
    </row>
    <row r="519" spans="1:2" ht="14.25">
      <c r="A519" s="95" t="s">
        <v>516</v>
      </c>
      <c r="B519" s="96">
        <v>0</v>
      </c>
    </row>
    <row r="520" spans="1:2" ht="14.25">
      <c r="A520" s="95" t="s">
        <v>517</v>
      </c>
      <c r="B520" s="96">
        <v>8</v>
      </c>
    </row>
    <row r="521" spans="1:2" ht="14.25">
      <c r="A521" s="95" t="s">
        <v>518</v>
      </c>
      <c r="B521" s="96">
        <v>658</v>
      </c>
    </row>
    <row r="522" spans="1:2" ht="14.25">
      <c r="A522" s="95" t="s">
        <v>519</v>
      </c>
      <c r="B522" s="96">
        <v>114</v>
      </c>
    </row>
    <row r="523" spans="1:2" ht="14.25">
      <c r="A523" s="95" t="s">
        <v>520</v>
      </c>
      <c r="B523" s="96">
        <v>0</v>
      </c>
    </row>
    <row r="524" spans="1:2" ht="14.25">
      <c r="A524" s="95" t="s">
        <v>521</v>
      </c>
      <c r="B524" s="96">
        <v>0</v>
      </c>
    </row>
    <row r="525" spans="1:2" ht="14.25">
      <c r="A525" s="95" t="s">
        <v>522</v>
      </c>
      <c r="B525" s="96">
        <v>0</v>
      </c>
    </row>
    <row r="526" spans="1:2" ht="14.25">
      <c r="A526" s="95" t="s">
        <v>523</v>
      </c>
      <c r="B526" s="96">
        <v>0</v>
      </c>
    </row>
    <row r="527" spans="1:2" ht="14.25">
      <c r="A527" s="95" t="s">
        <v>524</v>
      </c>
      <c r="B527" s="96">
        <v>2342</v>
      </c>
    </row>
    <row r="528" spans="1:2" ht="14.25">
      <c r="A528" s="95" t="s">
        <v>525</v>
      </c>
      <c r="B528" s="96">
        <v>2342</v>
      </c>
    </row>
    <row r="529" spans="1:2" ht="14.25">
      <c r="A529" s="95" t="s">
        <v>526</v>
      </c>
      <c r="B529" s="96">
        <v>1802</v>
      </c>
    </row>
    <row r="530" spans="1:2" ht="14.25">
      <c r="A530" s="95" t="s">
        <v>527</v>
      </c>
      <c r="B530" s="96">
        <v>802</v>
      </c>
    </row>
    <row r="531" spans="1:2" ht="14.25">
      <c r="A531" s="95" t="s">
        <v>528</v>
      </c>
      <c r="B531" s="96">
        <v>0</v>
      </c>
    </row>
    <row r="532" spans="1:2" ht="14.25">
      <c r="A532" s="95" t="s">
        <v>529</v>
      </c>
      <c r="B532" s="96">
        <v>0</v>
      </c>
    </row>
    <row r="533" spans="1:2" ht="14.25">
      <c r="A533" s="95" t="s">
        <v>530</v>
      </c>
      <c r="B533" s="96">
        <v>1000</v>
      </c>
    </row>
    <row r="534" spans="1:2" ht="14.25">
      <c r="A534" s="95" t="s">
        <v>110</v>
      </c>
      <c r="B534" s="96">
        <v>40259</v>
      </c>
    </row>
    <row r="535" spans="1:2" ht="14.25">
      <c r="A535" s="95" t="s">
        <v>531</v>
      </c>
      <c r="B535" s="96">
        <v>18641</v>
      </c>
    </row>
    <row r="536" spans="1:2" ht="14.25">
      <c r="A536" s="95" t="s">
        <v>168</v>
      </c>
      <c r="B536" s="96">
        <v>927</v>
      </c>
    </row>
    <row r="537" spans="1:2" ht="14.25">
      <c r="A537" s="95" t="s">
        <v>169</v>
      </c>
      <c r="B537" s="96">
        <v>89</v>
      </c>
    </row>
    <row r="538" spans="1:2" ht="14.25">
      <c r="A538" s="95" t="s">
        <v>170</v>
      </c>
      <c r="B538" s="96">
        <v>0</v>
      </c>
    </row>
    <row r="539" spans="1:2" ht="14.25">
      <c r="A539" s="95" t="s">
        <v>532</v>
      </c>
      <c r="B539" s="96">
        <v>2626</v>
      </c>
    </row>
    <row r="540" spans="1:2" ht="14.25">
      <c r="A540" s="95" t="s">
        <v>533</v>
      </c>
      <c r="B540" s="96">
        <v>0</v>
      </c>
    </row>
    <row r="541" spans="1:2" ht="14.25">
      <c r="A541" s="95" t="s">
        <v>534</v>
      </c>
      <c r="B541" s="96">
        <v>15</v>
      </c>
    </row>
    <row r="542" spans="1:2" ht="14.25">
      <c r="A542" s="95" t="s">
        <v>535</v>
      </c>
      <c r="B542" s="96">
        <v>1021</v>
      </c>
    </row>
    <row r="543" spans="1:2" ht="14.25">
      <c r="A543" s="95" t="s">
        <v>536</v>
      </c>
      <c r="B543" s="96">
        <v>507</v>
      </c>
    </row>
    <row r="544" spans="1:2" ht="14.25">
      <c r="A544" s="95" t="s">
        <v>537</v>
      </c>
      <c r="B544" s="96">
        <v>2314</v>
      </c>
    </row>
    <row r="545" spans="1:2" ht="14.25">
      <c r="A545" s="95" t="s">
        <v>538</v>
      </c>
      <c r="B545" s="96">
        <v>0</v>
      </c>
    </row>
    <row r="546" spans="1:2" ht="14.25">
      <c r="A546" s="95" t="s">
        <v>539</v>
      </c>
      <c r="B546" s="96">
        <v>1437</v>
      </c>
    </row>
    <row r="547" spans="1:2" ht="14.25">
      <c r="A547" s="95" t="s">
        <v>540</v>
      </c>
      <c r="B547" s="96">
        <v>384</v>
      </c>
    </row>
    <row r="548" spans="1:2" ht="14.25">
      <c r="A548" s="95" t="s">
        <v>541</v>
      </c>
      <c r="B548" s="96">
        <v>9321</v>
      </c>
    </row>
    <row r="549" spans="1:2" ht="14.25">
      <c r="A549" s="95" t="s">
        <v>542</v>
      </c>
      <c r="B549" s="96">
        <v>3991</v>
      </c>
    </row>
    <row r="550" spans="1:2" ht="14.25">
      <c r="A550" s="95" t="s">
        <v>168</v>
      </c>
      <c r="B550" s="96">
        <v>0</v>
      </c>
    </row>
    <row r="551" spans="1:2" ht="14.25">
      <c r="A551" s="95" t="s">
        <v>169</v>
      </c>
      <c r="B551" s="96">
        <v>9</v>
      </c>
    </row>
    <row r="552" spans="1:2" ht="14.25">
      <c r="A552" s="95" t="s">
        <v>170</v>
      </c>
      <c r="B552" s="96">
        <v>0</v>
      </c>
    </row>
    <row r="553" spans="1:2" ht="14.25">
      <c r="A553" s="95" t="s">
        <v>543</v>
      </c>
      <c r="B553" s="96">
        <v>1633</v>
      </c>
    </row>
    <row r="554" spans="1:2" ht="14.25">
      <c r="A554" s="95" t="s">
        <v>544</v>
      </c>
      <c r="B554" s="96">
        <v>2310</v>
      </c>
    </row>
    <row r="555" spans="1:2" ht="14.25">
      <c r="A555" s="95" t="s">
        <v>545</v>
      </c>
      <c r="B555" s="96">
        <v>39</v>
      </c>
    </row>
    <row r="556" spans="1:2" ht="14.25">
      <c r="A556" s="95" t="s">
        <v>546</v>
      </c>
      <c r="B556" s="96">
        <v>0</v>
      </c>
    </row>
    <row r="557" spans="1:2" ht="14.25">
      <c r="A557" s="95" t="s">
        <v>547</v>
      </c>
      <c r="B557" s="96">
        <v>8791</v>
      </c>
    </row>
    <row r="558" spans="1:2" ht="14.25">
      <c r="A558" s="95" t="s">
        <v>168</v>
      </c>
      <c r="B558" s="96">
        <v>434</v>
      </c>
    </row>
    <row r="559" spans="1:2" ht="14.25">
      <c r="A559" s="95" t="s">
        <v>169</v>
      </c>
      <c r="B559" s="96">
        <v>40</v>
      </c>
    </row>
    <row r="560" spans="1:2" ht="14.25">
      <c r="A560" s="95" t="s">
        <v>170</v>
      </c>
      <c r="B560" s="96">
        <v>0</v>
      </c>
    </row>
    <row r="561" spans="1:2" ht="14.25">
      <c r="A561" s="95" t="s">
        <v>548</v>
      </c>
      <c r="B561" s="96">
        <v>90</v>
      </c>
    </row>
    <row r="562" spans="1:2" ht="14.25">
      <c r="A562" s="95" t="s">
        <v>549</v>
      </c>
      <c r="B562" s="96">
        <v>57</v>
      </c>
    </row>
    <row r="563" spans="1:2" ht="14.25">
      <c r="A563" s="95" t="s">
        <v>550</v>
      </c>
      <c r="B563" s="96">
        <v>1120</v>
      </c>
    </row>
    <row r="564" spans="1:2" ht="14.25">
      <c r="A564" s="95" t="s">
        <v>551</v>
      </c>
      <c r="B564" s="96">
        <v>5119</v>
      </c>
    </row>
    <row r="565" spans="1:2" ht="14.25">
      <c r="A565" s="95" t="s">
        <v>552</v>
      </c>
      <c r="B565" s="96">
        <v>931</v>
      </c>
    </row>
    <row r="566" spans="1:2" ht="14.25">
      <c r="A566" s="95" t="s">
        <v>553</v>
      </c>
      <c r="B566" s="96">
        <v>0</v>
      </c>
    </row>
    <row r="567" spans="1:2" ht="14.25">
      <c r="A567" s="95" t="s">
        <v>554</v>
      </c>
      <c r="B567" s="96">
        <v>1000</v>
      </c>
    </row>
    <row r="568" spans="1:2" ht="14.25">
      <c r="A568" s="95" t="s">
        <v>555</v>
      </c>
      <c r="B568" s="96">
        <v>6685</v>
      </c>
    </row>
    <row r="569" spans="1:2" ht="14.25">
      <c r="A569" s="95" t="s">
        <v>168</v>
      </c>
      <c r="B569" s="96">
        <v>86</v>
      </c>
    </row>
    <row r="570" spans="1:2" ht="14.25">
      <c r="A570" s="95" t="s">
        <v>169</v>
      </c>
      <c r="B570" s="96">
        <v>20</v>
      </c>
    </row>
    <row r="571" spans="1:2" ht="14.25">
      <c r="A571" s="95" t="s">
        <v>170</v>
      </c>
      <c r="B571" s="96">
        <v>0</v>
      </c>
    </row>
    <row r="572" spans="1:2" ht="14.25">
      <c r="A572" s="95" t="s">
        <v>556</v>
      </c>
      <c r="B572" s="96">
        <v>0</v>
      </c>
    </row>
    <row r="573" spans="1:2" ht="14.25">
      <c r="A573" s="95" t="s">
        <v>557</v>
      </c>
      <c r="B573" s="96">
        <v>315</v>
      </c>
    </row>
    <row r="574" spans="1:2" ht="14.25">
      <c r="A574" s="95" t="s">
        <v>558</v>
      </c>
      <c r="B574" s="96">
        <v>0</v>
      </c>
    </row>
    <row r="575" spans="1:2" ht="14.25">
      <c r="A575" s="95" t="s">
        <v>559</v>
      </c>
      <c r="B575" s="96">
        <v>6264</v>
      </c>
    </row>
    <row r="576" spans="1:2" ht="14.25">
      <c r="A576" s="95" t="s">
        <v>560</v>
      </c>
      <c r="B576" s="96">
        <v>23</v>
      </c>
    </row>
    <row r="577" spans="1:2" ht="14.25">
      <c r="A577" s="95" t="s">
        <v>168</v>
      </c>
      <c r="B577" s="96">
        <v>0</v>
      </c>
    </row>
    <row r="578" spans="1:2" ht="14.25">
      <c r="A578" s="95" t="s">
        <v>169</v>
      </c>
      <c r="B578" s="96">
        <v>0</v>
      </c>
    </row>
    <row r="579" spans="1:2" ht="14.25">
      <c r="A579" s="95" t="s">
        <v>170</v>
      </c>
      <c r="B579" s="96">
        <v>0</v>
      </c>
    </row>
    <row r="580" spans="1:2" ht="14.25">
      <c r="A580" s="95" t="s">
        <v>561</v>
      </c>
      <c r="B580" s="96">
        <v>0</v>
      </c>
    </row>
    <row r="581" spans="1:2" ht="14.25">
      <c r="A581" s="95" t="s">
        <v>562</v>
      </c>
      <c r="B581" s="96">
        <v>0</v>
      </c>
    </row>
    <row r="582" spans="1:2" ht="14.25">
      <c r="A582" s="95" t="s">
        <v>563</v>
      </c>
      <c r="B582" s="96">
        <v>0</v>
      </c>
    </row>
    <row r="583" spans="1:2" ht="14.25">
      <c r="A583" s="95" t="s">
        <v>564</v>
      </c>
      <c r="B583" s="96">
        <v>0</v>
      </c>
    </row>
    <row r="584" spans="1:2" ht="14.25">
      <c r="A584" s="95" t="s">
        <v>565</v>
      </c>
      <c r="B584" s="96">
        <v>23</v>
      </c>
    </row>
    <row r="585" spans="1:2" ht="14.25">
      <c r="A585" s="95" t="s">
        <v>566</v>
      </c>
      <c r="B585" s="96">
        <v>2128</v>
      </c>
    </row>
    <row r="586" spans="1:2" ht="14.25">
      <c r="A586" s="95" t="s">
        <v>567</v>
      </c>
      <c r="B586" s="96">
        <v>473</v>
      </c>
    </row>
    <row r="587" spans="1:2" ht="14.25">
      <c r="A587" s="95" t="s">
        <v>568</v>
      </c>
      <c r="B587" s="96">
        <v>240</v>
      </c>
    </row>
    <row r="588" spans="1:2" ht="14.25">
      <c r="A588" s="95" t="s">
        <v>569</v>
      </c>
      <c r="B588" s="96">
        <v>1415</v>
      </c>
    </row>
    <row r="589" spans="1:2" ht="14.25">
      <c r="A589" s="95" t="s">
        <v>111</v>
      </c>
      <c r="B589" s="96">
        <v>178336</v>
      </c>
    </row>
    <row r="590" spans="1:2" ht="14.25">
      <c r="A590" s="95" t="s">
        <v>570</v>
      </c>
      <c r="B590" s="96">
        <v>6700</v>
      </c>
    </row>
    <row r="591" spans="1:2" ht="14.25">
      <c r="A591" s="95" t="s">
        <v>168</v>
      </c>
      <c r="B591" s="96">
        <v>778</v>
      </c>
    </row>
    <row r="592" spans="1:2" ht="14.25">
      <c r="A592" s="95" t="s">
        <v>169</v>
      </c>
      <c r="B592" s="96">
        <v>80</v>
      </c>
    </row>
    <row r="593" spans="1:2" ht="14.25">
      <c r="A593" s="95" t="s">
        <v>170</v>
      </c>
      <c r="B593" s="96">
        <v>0</v>
      </c>
    </row>
    <row r="594" spans="1:2" ht="14.25">
      <c r="A594" s="95" t="s">
        <v>571</v>
      </c>
      <c r="B594" s="96">
        <v>0</v>
      </c>
    </row>
    <row r="595" spans="1:2" ht="14.25">
      <c r="A595" s="95" t="s">
        <v>572</v>
      </c>
      <c r="B595" s="96">
        <v>239</v>
      </c>
    </row>
    <row r="596" spans="1:2" ht="14.25">
      <c r="A596" s="95" t="s">
        <v>573</v>
      </c>
      <c r="B596" s="96">
        <v>411</v>
      </c>
    </row>
    <row r="597" spans="1:2" ht="14.25">
      <c r="A597" s="95" t="s">
        <v>574</v>
      </c>
      <c r="B597" s="96">
        <v>24</v>
      </c>
    </row>
    <row r="598" spans="1:2" ht="14.25">
      <c r="A598" s="95" t="s">
        <v>210</v>
      </c>
      <c r="B598" s="96">
        <v>46</v>
      </c>
    </row>
    <row r="599" spans="1:2" ht="14.25">
      <c r="A599" s="95" t="s">
        <v>575</v>
      </c>
      <c r="B599" s="96">
        <v>4748</v>
      </c>
    </row>
    <row r="600" spans="1:2" ht="14.25">
      <c r="A600" s="95" t="s">
        <v>576</v>
      </c>
      <c r="B600" s="96">
        <v>102</v>
      </c>
    </row>
    <row r="601" spans="1:2" ht="14.25">
      <c r="A601" s="95" t="s">
        <v>577</v>
      </c>
      <c r="B601" s="96">
        <v>0</v>
      </c>
    </row>
    <row r="602" spans="1:2" ht="14.25">
      <c r="A602" s="95" t="s">
        <v>578</v>
      </c>
      <c r="B602" s="96">
        <v>0</v>
      </c>
    </row>
    <row r="603" spans="1:2" ht="14.25">
      <c r="A603" s="95" t="s">
        <v>579</v>
      </c>
      <c r="B603" s="96">
        <v>272</v>
      </c>
    </row>
    <row r="604" spans="1:2" ht="14.25">
      <c r="A604" s="95" t="s">
        <v>580</v>
      </c>
      <c r="B604" s="96">
        <v>1265</v>
      </c>
    </row>
    <row r="605" spans="1:2" ht="14.25">
      <c r="A605" s="95" t="s">
        <v>168</v>
      </c>
      <c r="B605" s="96">
        <v>861</v>
      </c>
    </row>
    <row r="606" spans="1:2" ht="14.25">
      <c r="A606" s="95" t="s">
        <v>169</v>
      </c>
      <c r="B606" s="96">
        <v>130</v>
      </c>
    </row>
    <row r="607" spans="1:2" ht="14.25">
      <c r="A607" s="95" t="s">
        <v>170</v>
      </c>
      <c r="B607" s="96">
        <v>0</v>
      </c>
    </row>
    <row r="608" spans="1:2" ht="14.25">
      <c r="A608" s="95" t="s">
        <v>581</v>
      </c>
      <c r="B608" s="96">
        <v>0</v>
      </c>
    </row>
    <row r="609" spans="1:2" ht="14.25">
      <c r="A609" s="95" t="s">
        <v>582</v>
      </c>
      <c r="B609" s="96">
        <v>46</v>
      </c>
    </row>
    <row r="610" spans="1:2" ht="14.25">
      <c r="A610" s="95" t="s">
        <v>583</v>
      </c>
      <c r="B610" s="96">
        <v>0</v>
      </c>
    </row>
    <row r="611" spans="1:2" ht="14.25">
      <c r="A611" s="95" t="s">
        <v>584</v>
      </c>
      <c r="B611" s="96">
        <v>50</v>
      </c>
    </row>
    <row r="612" spans="1:2" ht="14.25">
      <c r="A612" s="95" t="s">
        <v>585</v>
      </c>
      <c r="B612" s="96">
        <v>27</v>
      </c>
    </row>
    <row r="613" spans="1:2" ht="14.25">
      <c r="A613" s="95" t="s">
        <v>586</v>
      </c>
      <c r="B613" s="96">
        <v>0</v>
      </c>
    </row>
    <row r="614" spans="1:2" ht="14.25">
      <c r="A614" s="95" t="s">
        <v>587</v>
      </c>
      <c r="B614" s="96">
        <v>151</v>
      </c>
    </row>
    <row r="615" spans="1:2" ht="14.25">
      <c r="A615" s="95" t="s">
        <v>588</v>
      </c>
      <c r="B615" s="96">
        <v>21635</v>
      </c>
    </row>
    <row r="616" spans="1:2" ht="14.25">
      <c r="A616" s="95" t="s">
        <v>589</v>
      </c>
      <c r="B616" s="96">
        <v>10000</v>
      </c>
    </row>
    <row r="617" spans="1:2" ht="14.25">
      <c r="A617" s="95" t="s">
        <v>590</v>
      </c>
      <c r="B617" s="96">
        <v>0</v>
      </c>
    </row>
    <row r="618" spans="1:2" ht="14.25">
      <c r="A618" s="95" t="s">
        <v>591</v>
      </c>
      <c r="B618" s="96">
        <v>0</v>
      </c>
    </row>
    <row r="619" spans="1:2" ht="14.25">
      <c r="A619" s="95" t="s">
        <v>592</v>
      </c>
      <c r="B619" s="96">
        <v>0</v>
      </c>
    </row>
    <row r="620" spans="1:2" ht="14.25">
      <c r="A620" s="95" t="s">
        <v>593</v>
      </c>
      <c r="B620" s="96">
        <v>0</v>
      </c>
    </row>
    <row r="621" spans="1:2" ht="14.25">
      <c r="A621" s="95" t="s">
        <v>594</v>
      </c>
      <c r="B621" s="96">
        <v>0</v>
      </c>
    </row>
    <row r="622" spans="1:2" ht="14.25">
      <c r="A622" s="95" t="s">
        <v>595</v>
      </c>
      <c r="B622" s="96">
        <v>11635</v>
      </c>
    </row>
    <row r="623" spans="1:2" ht="14.25">
      <c r="A623" s="95" t="s">
        <v>596</v>
      </c>
      <c r="B623" s="96">
        <v>73195</v>
      </c>
    </row>
    <row r="624" spans="1:2" ht="14.25">
      <c r="A624" s="95" t="s">
        <v>597</v>
      </c>
      <c r="B624" s="96">
        <f>39606-324</f>
        <v>39282</v>
      </c>
    </row>
    <row r="625" spans="1:2" ht="14.25">
      <c r="A625" s="95" t="s">
        <v>598</v>
      </c>
      <c r="B625" s="96">
        <v>33589</v>
      </c>
    </row>
    <row r="626" spans="1:2" ht="14.25">
      <c r="A626" s="95" t="s">
        <v>599</v>
      </c>
      <c r="B626" s="96">
        <v>0</v>
      </c>
    </row>
    <row r="627" spans="1:2" ht="14.25">
      <c r="A627" s="95" t="s">
        <v>600</v>
      </c>
      <c r="B627" s="96">
        <v>0</v>
      </c>
    </row>
    <row r="628" spans="1:2" ht="14.25">
      <c r="A628" s="95" t="s">
        <v>601</v>
      </c>
      <c r="B628" s="96">
        <v>0</v>
      </c>
    </row>
    <row r="629" spans="1:2" ht="14.25">
      <c r="A629" s="95" t="s">
        <v>602</v>
      </c>
      <c r="B629" s="96">
        <v>2052</v>
      </c>
    </row>
    <row r="630" spans="1:2" ht="14.25">
      <c r="A630" s="95" t="s">
        <v>603</v>
      </c>
      <c r="B630" s="96">
        <v>2052</v>
      </c>
    </row>
    <row r="631" spans="1:2" ht="14.25">
      <c r="A631" s="95" t="s">
        <v>604</v>
      </c>
      <c r="B631" s="96">
        <v>0</v>
      </c>
    </row>
    <row r="632" spans="1:2" ht="14.25">
      <c r="A632" s="95" t="s">
        <v>605</v>
      </c>
      <c r="B632" s="96">
        <v>0</v>
      </c>
    </row>
    <row r="633" spans="1:2" ht="14.25">
      <c r="A633" s="95" t="s">
        <v>606</v>
      </c>
      <c r="B633" s="96">
        <v>10766</v>
      </c>
    </row>
    <row r="634" spans="1:2" ht="14.25">
      <c r="A634" s="95" t="s">
        <v>607</v>
      </c>
      <c r="B634" s="96">
        <v>55</v>
      </c>
    </row>
    <row r="635" spans="1:2" ht="14.25">
      <c r="A635" s="95" t="s">
        <v>608</v>
      </c>
      <c r="B635" s="96">
        <v>599</v>
      </c>
    </row>
    <row r="636" spans="1:2" ht="14.25">
      <c r="A636" s="95" t="s">
        <v>609</v>
      </c>
      <c r="B636" s="96">
        <v>0</v>
      </c>
    </row>
    <row r="637" spans="1:2" ht="14.25">
      <c r="A637" s="95" t="s">
        <v>610</v>
      </c>
      <c r="B637" s="96">
        <v>2620</v>
      </c>
    </row>
    <row r="638" spans="1:2" ht="14.25">
      <c r="A638" s="95" t="s">
        <v>611</v>
      </c>
      <c r="B638" s="96">
        <v>4730</v>
      </c>
    </row>
    <row r="639" spans="1:2" ht="14.25">
      <c r="A639" s="95" t="s">
        <v>612</v>
      </c>
      <c r="B639" s="96">
        <v>169</v>
      </c>
    </row>
    <row r="640" spans="1:2" ht="14.25">
      <c r="A640" s="95" t="s">
        <v>613</v>
      </c>
      <c r="B640" s="96">
        <v>0</v>
      </c>
    </row>
    <row r="641" spans="1:2" ht="14.25">
      <c r="A641" s="95" t="s">
        <v>614</v>
      </c>
      <c r="B641" s="96">
        <v>0</v>
      </c>
    </row>
    <row r="642" spans="1:2" ht="14.25">
      <c r="A642" s="95" t="s">
        <v>615</v>
      </c>
      <c r="B642" s="96">
        <v>0</v>
      </c>
    </row>
    <row r="643" spans="1:2" ht="14.25">
      <c r="A643" s="95" t="s">
        <v>616</v>
      </c>
      <c r="B643" s="96">
        <v>0</v>
      </c>
    </row>
    <row r="644" spans="1:2" ht="14.25">
      <c r="A644" s="95" t="s">
        <v>617</v>
      </c>
      <c r="B644" s="96">
        <v>500</v>
      </c>
    </row>
    <row r="645" spans="1:2" ht="14.25">
      <c r="A645" s="95" t="s">
        <v>618</v>
      </c>
      <c r="B645" s="96">
        <v>0</v>
      </c>
    </row>
    <row r="646" spans="1:2" ht="14.25">
      <c r="A646" s="95" t="s">
        <v>619</v>
      </c>
      <c r="B646" s="96">
        <v>2093</v>
      </c>
    </row>
    <row r="647" spans="1:2" ht="14.25">
      <c r="A647" s="95" t="s">
        <v>620</v>
      </c>
      <c r="B647" s="96">
        <v>2242</v>
      </c>
    </row>
    <row r="648" spans="1:2" ht="14.25">
      <c r="A648" s="95" t="s">
        <v>621</v>
      </c>
      <c r="B648" s="96">
        <v>1800</v>
      </c>
    </row>
    <row r="649" spans="1:2" ht="14.25">
      <c r="A649" s="95" t="s">
        <v>622</v>
      </c>
      <c r="B649" s="96">
        <v>0</v>
      </c>
    </row>
    <row r="650" spans="1:2" ht="14.25">
      <c r="A650" s="95" t="s">
        <v>623</v>
      </c>
      <c r="B650" s="96">
        <v>0</v>
      </c>
    </row>
    <row r="651" spans="1:2" ht="14.25">
      <c r="A651" s="95" t="s">
        <v>624</v>
      </c>
      <c r="B651" s="96">
        <v>156</v>
      </c>
    </row>
    <row r="652" spans="1:2" ht="14.25">
      <c r="A652" s="95" t="s">
        <v>625</v>
      </c>
      <c r="B652" s="96">
        <v>0</v>
      </c>
    </row>
    <row r="653" spans="1:2" ht="14.25">
      <c r="A653" s="95" t="s">
        <v>626</v>
      </c>
      <c r="B653" s="96">
        <v>0</v>
      </c>
    </row>
    <row r="654" spans="1:2" ht="14.25">
      <c r="A654" s="95" t="s">
        <v>627</v>
      </c>
      <c r="B654" s="96">
        <v>286</v>
      </c>
    </row>
    <row r="655" spans="1:2" ht="14.25">
      <c r="A655" s="95" t="s">
        <v>628</v>
      </c>
      <c r="B655" s="96">
        <v>29707</v>
      </c>
    </row>
    <row r="656" spans="1:2" ht="14.25">
      <c r="A656" s="95" t="s">
        <v>629</v>
      </c>
      <c r="B656" s="96">
        <v>0</v>
      </c>
    </row>
    <row r="657" spans="1:2" ht="14.25">
      <c r="A657" s="95" t="s">
        <v>630</v>
      </c>
      <c r="B657" s="96">
        <v>24924</v>
      </c>
    </row>
    <row r="658" spans="1:2" ht="14.25">
      <c r="A658" s="95" t="s">
        <v>631</v>
      </c>
      <c r="B658" s="96">
        <v>4769</v>
      </c>
    </row>
    <row r="659" spans="1:2" ht="14.25">
      <c r="A659" s="95" t="s">
        <v>632</v>
      </c>
      <c r="B659" s="96">
        <v>14</v>
      </c>
    </row>
    <row r="660" spans="1:2" ht="14.25">
      <c r="A660" s="95" t="s">
        <v>633</v>
      </c>
      <c r="B660" s="96">
        <v>0</v>
      </c>
    </row>
    <row r="661" spans="1:2" ht="14.25">
      <c r="A661" s="95" t="s">
        <v>634</v>
      </c>
      <c r="B661" s="96">
        <v>5349</v>
      </c>
    </row>
    <row r="662" spans="1:2" ht="14.25">
      <c r="A662" s="95" t="s">
        <v>635</v>
      </c>
      <c r="B662" s="96">
        <v>79</v>
      </c>
    </row>
    <row r="663" spans="1:2" ht="14.25">
      <c r="A663" s="95" t="s">
        <v>636</v>
      </c>
      <c r="B663" s="96">
        <v>0</v>
      </c>
    </row>
    <row r="664" spans="1:2" ht="14.25">
      <c r="A664" s="95" t="s">
        <v>637</v>
      </c>
      <c r="B664" s="96">
        <v>0</v>
      </c>
    </row>
    <row r="665" spans="1:2" ht="14.25">
      <c r="A665" s="95" t="s">
        <v>638</v>
      </c>
      <c r="B665" s="96">
        <v>1692</v>
      </c>
    </row>
    <row r="666" spans="1:2" ht="14.25">
      <c r="A666" s="95" t="s">
        <v>639</v>
      </c>
      <c r="B666" s="96">
        <v>3578</v>
      </c>
    </row>
    <row r="667" spans="1:2" ht="14.25">
      <c r="A667" s="95" t="s">
        <v>640</v>
      </c>
      <c r="B667" s="96">
        <v>0</v>
      </c>
    </row>
    <row r="668" spans="1:2" ht="14.25">
      <c r="A668" s="95" t="s">
        <v>641</v>
      </c>
      <c r="B668" s="96">
        <v>2115</v>
      </c>
    </row>
    <row r="669" spans="1:2" ht="14.25">
      <c r="A669" s="95" t="s">
        <v>168</v>
      </c>
      <c r="B669" s="96">
        <v>329</v>
      </c>
    </row>
    <row r="670" spans="1:2" ht="14.25">
      <c r="A670" s="95" t="s">
        <v>169</v>
      </c>
      <c r="B670" s="96">
        <v>0</v>
      </c>
    </row>
    <row r="671" spans="1:2" ht="14.25">
      <c r="A671" s="95" t="s">
        <v>170</v>
      </c>
      <c r="B671" s="96">
        <v>0</v>
      </c>
    </row>
    <row r="672" spans="1:2" ht="14.25">
      <c r="A672" s="95" t="s">
        <v>642</v>
      </c>
      <c r="B672" s="96">
        <v>582</v>
      </c>
    </row>
    <row r="673" spans="1:2" ht="14.25">
      <c r="A673" s="95" t="s">
        <v>643</v>
      </c>
      <c r="B673" s="96">
        <v>35</v>
      </c>
    </row>
    <row r="674" spans="1:2" ht="14.25">
      <c r="A674" s="95" t="s">
        <v>644</v>
      </c>
      <c r="B674" s="96">
        <v>1</v>
      </c>
    </row>
    <row r="675" spans="1:2" ht="14.25">
      <c r="A675" s="95" t="s">
        <v>645</v>
      </c>
      <c r="B675" s="96">
        <v>1168</v>
      </c>
    </row>
    <row r="676" spans="1:2" ht="14.25">
      <c r="A676" s="95" t="s">
        <v>646</v>
      </c>
      <c r="B676" s="96">
        <v>224</v>
      </c>
    </row>
    <row r="677" spans="1:2" ht="14.25">
      <c r="A677" s="95" t="s">
        <v>647</v>
      </c>
      <c r="B677" s="96">
        <v>0</v>
      </c>
    </row>
    <row r="678" spans="1:2" ht="14.25">
      <c r="A678" s="95" t="s">
        <v>648</v>
      </c>
      <c r="B678" s="96">
        <v>130</v>
      </c>
    </row>
    <row r="679" spans="1:2" ht="14.25">
      <c r="A679" s="95" t="s">
        <v>649</v>
      </c>
      <c r="B679" s="96">
        <v>94</v>
      </c>
    </row>
    <row r="680" spans="1:2" ht="14.25">
      <c r="A680" s="95" t="s">
        <v>650</v>
      </c>
      <c r="B680" s="96">
        <v>0</v>
      </c>
    </row>
    <row r="681" spans="1:2" ht="14.25">
      <c r="A681" s="95" t="s">
        <v>651</v>
      </c>
      <c r="B681" s="96">
        <v>699</v>
      </c>
    </row>
    <row r="682" spans="1:2" ht="14.25">
      <c r="A682" s="95" t="s">
        <v>168</v>
      </c>
      <c r="B682" s="96">
        <v>199</v>
      </c>
    </row>
    <row r="683" spans="1:2" ht="14.25">
      <c r="A683" s="95" t="s">
        <v>169</v>
      </c>
      <c r="B683" s="96">
        <v>0</v>
      </c>
    </row>
    <row r="684" spans="1:2" ht="14.25">
      <c r="A684" s="95" t="s">
        <v>170</v>
      </c>
      <c r="B684" s="96">
        <v>0</v>
      </c>
    </row>
    <row r="685" spans="1:2" ht="14.25">
      <c r="A685" s="95" t="s">
        <v>652</v>
      </c>
      <c r="B685" s="96">
        <v>500</v>
      </c>
    </row>
    <row r="686" spans="1:2" ht="14.25">
      <c r="A686" s="95" t="s">
        <v>653</v>
      </c>
      <c r="B686" s="96">
        <v>0</v>
      </c>
    </row>
    <row r="687" spans="1:2" ht="14.25">
      <c r="A687" s="95" t="s">
        <v>654</v>
      </c>
      <c r="B687" s="96">
        <v>0</v>
      </c>
    </row>
    <row r="688" spans="1:2" ht="14.25">
      <c r="A688" s="95" t="s">
        <v>655</v>
      </c>
      <c r="B688" s="96">
        <v>0</v>
      </c>
    </row>
    <row r="689" spans="1:2" ht="14.25">
      <c r="A689" s="95" t="s">
        <v>656</v>
      </c>
      <c r="B689" s="96">
        <v>814</v>
      </c>
    </row>
    <row r="690" spans="1:2" ht="14.25">
      <c r="A690" s="95" t="s">
        <v>657</v>
      </c>
      <c r="B690" s="96">
        <v>0</v>
      </c>
    </row>
    <row r="691" spans="1:2" ht="14.25">
      <c r="A691" s="95" t="s">
        <v>658</v>
      </c>
      <c r="B691" s="96">
        <v>814</v>
      </c>
    </row>
    <row r="692" spans="1:2" ht="14.25">
      <c r="A692" s="95" t="s">
        <v>659</v>
      </c>
      <c r="B692" s="96">
        <v>0</v>
      </c>
    </row>
    <row r="693" spans="1:2" ht="14.25">
      <c r="A693" s="95" t="s">
        <v>660</v>
      </c>
      <c r="B693" s="96">
        <v>0</v>
      </c>
    </row>
    <row r="694" spans="1:2" ht="14.25">
      <c r="A694" s="95" t="s">
        <v>661</v>
      </c>
      <c r="B694" s="96">
        <v>0</v>
      </c>
    </row>
    <row r="695" spans="1:2" ht="14.25">
      <c r="A695" s="95" t="s">
        <v>662</v>
      </c>
      <c r="B695" s="96">
        <v>0</v>
      </c>
    </row>
    <row r="696" spans="1:2" ht="14.25">
      <c r="A696" s="95" t="s">
        <v>663</v>
      </c>
      <c r="B696" s="96">
        <v>0</v>
      </c>
    </row>
    <row r="697" spans="1:2" ht="14.25">
      <c r="A697" s="95" t="s">
        <v>664</v>
      </c>
      <c r="B697" s="96">
        <v>0</v>
      </c>
    </row>
    <row r="698" spans="1:2" ht="14.25">
      <c r="A698" s="95" t="s">
        <v>665</v>
      </c>
      <c r="B698" s="96">
        <v>1</v>
      </c>
    </row>
    <row r="699" spans="1:2" ht="14.25">
      <c r="A699" s="95" t="s">
        <v>666</v>
      </c>
      <c r="B699" s="96">
        <v>1</v>
      </c>
    </row>
    <row r="700" spans="1:2" ht="14.25">
      <c r="A700" s="95" t="s">
        <v>667</v>
      </c>
      <c r="B700" s="96">
        <v>0</v>
      </c>
    </row>
    <row r="701" spans="1:2" ht="14.25">
      <c r="A701" s="95" t="s">
        <v>668</v>
      </c>
      <c r="B701" s="96">
        <v>21572</v>
      </c>
    </row>
    <row r="702" spans="1:2" ht="14.25">
      <c r="A702" s="95" t="s">
        <v>669</v>
      </c>
      <c r="B702" s="96">
        <v>21572</v>
      </c>
    </row>
    <row r="703" spans="1:2" ht="14.25">
      <c r="A703" s="95" t="s">
        <v>112</v>
      </c>
      <c r="B703" s="96">
        <v>68566</v>
      </c>
    </row>
    <row r="704" spans="1:2" ht="14.25">
      <c r="A704" s="95" t="s">
        <v>670</v>
      </c>
      <c r="B704" s="96">
        <v>1646</v>
      </c>
    </row>
    <row r="705" spans="1:2" ht="14.25">
      <c r="A705" s="95" t="s">
        <v>168</v>
      </c>
      <c r="B705" s="96">
        <v>1468</v>
      </c>
    </row>
    <row r="706" spans="1:2" ht="14.25">
      <c r="A706" s="95" t="s">
        <v>169</v>
      </c>
      <c r="B706" s="96">
        <v>178</v>
      </c>
    </row>
    <row r="707" spans="1:2" ht="14.25">
      <c r="A707" s="95" t="s">
        <v>170</v>
      </c>
      <c r="B707" s="96">
        <v>0</v>
      </c>
    </row>
    <row r="708" spans="1:2" ht="14.25">
      <c r="A708" s="95" t="s">
        <v>671</v>
      </c>
      <c r="B708" s="96">
        <v>0</v>
      </c>
    </row>
    <row r="709" spans="1:2" ht="14.25">
      <c r="A709" s="95" t="s">
        <v>672</v>
      </c>
      <c r="B709" s="96">
        <v>34946</v>
      </c>
    </row>
    <row r="710" spans="1:2" ht="14.25">
      <c r="A710" s="95" t="s">
        <v>673</v>
      </c>
      <c r="B710" s="96">
        <v>11505</v>
      </c>
    </row>
    <row r="711" spans="1:2" ht="14.25">
      <c r="A711" s="95" t="s">
        <v>674</v>
      </c>
      <c r="B711" s="96">
        <v>1939</v>
      </c>
    </row>
    <row r="712" spans="1:2" ht="14.25">
      <c r="A712" s="95" t="s">
        <v>675</v>
      </c>
      <c r="B712" s="96">
        <v>4566</v>
      </c>
    </row>
    <row r="713" spans="1:2" ht="14.25">
      <c r="A713" s="95" t="s">
        <v>676</v>
      </c>
      <c r="B713" s="96">
        <v>0</v>
      </c>
    </row>
    <row r="714" spans="1:2" ht="14.25">
      <c r="A714" s="95" t="s">
        <v>677</v>
      </c>
      <c r="B714" s="96">
        <v>2654</v>
      </c>
    </row>
    <row r="715" spans="1:2" ht="14.25">
      <c r="A715" s="95" t="s">
        <v>678</v>
      </c>
      <c r="B715" s="96">
        <v>0</v>
      </c>
    </row>
    <row r="716" spans="1:2" ht="14.25">
      <c r="A716" s="95" t="s">
        <v>679</v>
      </c>
      <c r="B716" s="96">
        <v>1651</v>
      </c>
    </row>
    <row r="717" spans="1:2" ht="14.25">
      <c r="A717" s="95" t="s">
        <v>680</v>
      </c>
      <c r="B717" s="96">
        <v>463</v>
      </c>
    </row>
    <row r="718" spans="1:2" ht="14.25">
      <c r="A718" s="95" t="s">
        <v>681</v>
      </c>
      <c r="B718" s="96">
        <v>0</v>
      </c>
    </row>
    <row r="719" spans="1:2" ht="14.25">
      <c r="A719" s="95" t="s">
        <v>682</v>
      </c>
      <c r="B719" s="96">
        <v>0</v>
      </c>
    </row>
    <row r="720" spans="1:2" ht="14.25">
      <c r="A720" s="95" t="s">
        <v>683</v>
      </c>
      <c r="B720" s="96">
        <v>0</v>
      </c>
    </row>
    <row r="721" spans="1:2" ht="14.25">
      <c r="A721" s="95" t="s">
        <v>684</v>
      </c>
      <c r="B721" s="96">
        <v>12168</v>
      </c>
    </row>
    <row r="722" spans="1:2" ht="14.25">
      <c r="A722" s="95" t="s">
        <v>685</v>
      </c>
      <c r="B722" s="96">
        <v>1680</v>
      </c>
    </row>
    <row r="723" spans="1:2" ht="14.25">
      <c r="A723" s="95" t="s">
        <v>686</v>
      </c>
      <c r="B723" s="96">
        <v>0</v>
      </c>
    </row>
    <row r="724" spans="1:2" ht="14.25">
      <c r="A724" s="95" t="s">
        <v>687</v>
      </c>
      <c r="B724" s="96">
        <v>12</v>
      </c>
    </row>
    <row r="725" spans="1:2" ht="14.25">
      <c r="A725" s="95" t="s">
        <v>688</v>
      </c>
      <c r="B725" s="96">
        <v>1668</v>
      </c>
    </row>
    <row r="726" spans="1:2" ht="14.25">
      <c r="A726" s="95" t="s">
        <v>689</v>
      </c>
      <c r="B726" s="96">
        <v>4995</v>
      </c>
    </row>
    <row r="727" spans="1:2" ht="14.25">
      <c r="A727" s="95" t="s">
        <v>690</v>
      </c>
      <c r="B727" s="96">
        <v>1763</v>
      </c>
    </row>
    <row r="728" spans="1:2" ht="14.25">
      <c r="A728" s="95" t="s">
        <v>691</v>
      </c>
      <c r="B728" s="96">
        <v>727</v>
      </c>
    </row>
    <row r="729" spans="1:2" ht="14.25">
      <c r="A729" s="95" t="s">
        <v>692</v>
      </c>
      <c r="B729" s="96">
        <v>812</v>
      </c>
    </row>
    <row r="730" spans="1:2" ht="14.25">
      <c r="A730" s="95" t="s">
        <v>693</v>
      </c>
      <c r="B730" s="96">
        <v>0</v>
      </c>
    </row>
    <row r="731" spans="1:2" ht="14.25">
      <c r="A731" s="95" t="s">
        <v>694</v>
      </c>
      <c r="B731" s="96">
        <v>0</v>
      </c>
    </row>
    <row r="732" spans="1:2" ht="14.25">
      <c r="A732" s="95" t="s">
        <v>695</v>
      </c>
      <c r="B732" s="96">
        <v>0</v>
      </c>
    </row>
    <row r="733" spans="1:2" ht="14.25">
      <c r="A733" s="95" t="s">
        <v>696</v>
      </c>
      <c r="B733" s="96">
        <v>0</v>
      </c>
    </row>
    <row r="734" spans="1:2" ht="14.25">
      <c r="A734" s="95" t="s">
        <v>697</v>
      </c>
      <c r="B734" s="96">
        <v>0</v>
      </c>
    </row>
    <row r="735" spans="1:2" ht="14.25">
      <c r="A735" s="95" t="s">
        <v>698</v>
      </c>
      <c r="B735" s="96">
        <v>499</v>
      </c>
    </row>
    <row r="736" spans="1:2" ht="14.25">
      <c r="A736" s="95" t="s">
        <v>699</v>
      </c>
      <c r="B736" s="96">
        <v>1123</v>
      </c>
    </row>
    <row r="737" spans="1:2" ht="14.25">
      <c r="A737" s="95" t="s">
        <v>700</v>
      </c>
      <c r="B737" s="96">
        <v>71</v>
      </c>
    </row>
    <row r="738" spans="1:2" ht="14.25">
      <c r="A738" s="95" t="s">
        <v>701</v>
      </c>
      <c r="B738" s="96">
        <v>19635</v>
      </c>
    </row>
    <row r="739" spans="1:2" ht="14.25">
      <c r="A739" s="95" t="s">
        <v>702</v>
      </c>
      <c r="B739" s="96">
        <v>6792</v>
      </c>
    </row>
    <row r="740" spans="1:2" ht="14.25">
      <c r="A740" s="95" t="s">
        <v>703</v>
      </c>
      <c r="B740" s="96">
        <v>33</v>
      </c>
    </row>
    <row r="741" spans="1:2" ht="14.25">
      <c r="A741" s="95" t="s">
        <v>704</v>
      </c>
      <c r="B741" s="96">
        <v>4</v>
      </c>
    </row>
    <row r="742" spans="1:2" ht="14.25">
      <c r="A742" s="95" t="s">
        <v>705</v>
      </c>
      <c r="B742" s="96">
        <v>0</v>
      </c>
    </row>
    <row r="743" spans="1:2" ht="14.25">
      <c r="A743" s="95" t="s">
        <v>706</v>
      </c>
      <c r="B743" s="96">
        <v>0</v>
      </c>
    </row>
    <row r="744" spans="1:2" ht="14.25">
      <c r="A744" s="95" t="s">
        <v>707</v>
      </c>
      <c r="B744" s="96">
        <v>12208</v>
      </c>
    </row>
    <row r="745" spans="1:2" ht="14.25">
      <c r="A745" s="95" t="s">
        <v>708</v>
      </c>
      <c r="B745" s="96">
        <v>98</v>
      </c>
    </row>
    <row r="746" spans="1:2" ht="14.25">
      <c r="A746" s="95" t="s">
        <v>709</v>
      </c>
      <c r="B746" s="96">
        <v>500</v>
      </c>
    </row>
    <row r="747" spans="1:2" ht="14.25">
      <c r="A747" s="95" t="s">
        <v>710</v>
      </c>
      <c r="B747" s="96">
        <v>0</v>
      </c>
    </row>
    <row r="748" spans="1:2" ht="14.25">
      <c r="A748" s="95" t="s">
        <v>711</v>
      </c>
      <c r="B748" s="96">
        <v>546</v>
      </c>
    </row>
    <row r="749" spans="1:2" ht="14.25">
      <c r="A749" s="95" t="s">
        <v>712</v>
      </c>
      <c r="B749" s="96">
        <v>546</v>
      </c>
    </row>
    <row r="750" spans="1:2" ht="14.25">
      <c r="A750" s="95" t="s">
        <v>713</v>
      </c>
      <c r="B750" s="96">
        <v>0</v>
      </c>
    </row>
    <row r="751" spans="1:2" ht="14.25">
      <c r="A751" s="95" t="s">
        <v>714</v>
      </c>
      <c r="B751" s="96">
        <v>1043</v>
      </c>
    </row>
    <row r="752" spans="1:2" ht="14.25">
      <c r="A752" s="95" t="s">
        <v>715</v>
      </c>
      <c r="B752" s="96">
        <v>501</v>
      </c>
    </row>
    <row r="753" spans="1:2" ht="14.25">
      <c r="A753" s="95" t="s">
        <v>716</v>
      </c>
      <c r="B753" s="96">
        <v>373</v>
      </c>
    </row>
    <row r="754" spans="1:2" ht="14.25">
      <c r="A754" s="95" t="s">
        <v>717</v>
      </c>
      <c r="B754" s="96">
        <v>169</v>
      </c>
    </row>
    <row r="755" spans="1:2" ht="14.25">
      <c r="A755" s="95" t="s">
        <v>718</v>
      </c>
      <c r="B755" s="96">
        <v>3015</v>
      </c>
    </row>
    <row r="756" spans="1:2" ht="14.25">
      <c r="A756" s="95" t="s">
        <v>168</v>
      </c>
      <c r="B756" s="96">
        <v>793</v>
      </c>
    </row>
    <row r="757" spans="1:2" ht="14.25">
      <c r="A757" s="95" t="s">
        <v>169</v>
      </c>
      <c r="B757" s="96">
        <v>696</v>
      </c>
    </row>
    <row r="758" spans="1:2" ht="14.25">
      <c r="A758" s="95" t="s">
        <v>170</v>
      </c>
      <c r="B758" s="96">
        <v>0</v>
      </c>
    </row>
    <row r="759" spans="1:2" ht="14.25">
      <c r="A759" s="95" t="s">
        <v>719</v>
      </c>
      <c r="B759" s="96">
        <v>136</v>
      </c>
    </row>
    <row r="760" spans="1:2" ht="14.25">
      <c r="A760" s="95" t="s">
        <v>720</v>
      </c>
      <c r="B760" s="96">
        <v>15</v>
      </c>
    </row>
    <row r="761" spans="1:2" ht="14.25">
      <c r="A761" s="95" t="s">
        <v>721</v>
      </c>
      <c r="B761" s="96">
        <v>10</v>
      </c>
    </row>
    <row r="762" spans="1:2" ht="14.25">
      <c r="A762" s="95" t="s">
        <v>722</v>
      </c>
      <c r="B762" s="96">
        <v>429</v>
      </c>
    </row>
    <row r="763" spans="1:2" ht="14.25">
      <c r="A763" s="95" t="s">
        <v>176</v>
      </c>
      <c r="B763" s="96">
        <v>772</v>
      </c>
    </row>
    <row r="764" spans="1:2" ht="14.25">
      <c r="A764" s="95" t="s">
        <v>723</v>
      </c>
      <c r="B764" s="96">
        <v>164</v>
      </c>
    </row>
    <row r="765" spans="1:2" ht="14.25">
      <c r="A765" s="95" t="s">
        <v>724</v>
      </c>
      <c r="B765" s="96">
        <v>1060</v>
      </c>
    </row>
    <row r="766" spans="1:2" ht="14.25">
      <c r="A766" s="95" t="s">
        <v>725</v>
      </c>
      <c r="B766" s="96">
        <v>1060</v>
      </c>
    </row>
    <row r="767" spans="1:2" ht="14.25">
      <c r="A767" s="95" t="s">
        <v>113</v>
      </c>
      <c r="B767" s="96">
        <v>26343</v>
      </c>
    </row>
    <row r="768" spans="1:2" ht="14.25">
      <c r="A768" s="95" t="s">
        <v>726</v>
      </c>
      <c r="B768" s="96">
        <v>1705</v>
      </c>
    </row>
    <row r="769" spans="1:2" ht="14.25">
      <c r="A769" s="95" t="s">
        <v>168</v>
      </c>
      <c r="B769" s="96">
        <v>825</v>
      </c>
    </row>
    <row r="770" spans="1:2" ht="14.25">
      <c r="A770" s="95" t="s">
        <v>169</v>
      </c>
      <c r="B770" s="96">
        <v>116</v>
      </c>
    </row>
    <row r="771" spans="1:2" ht="14.25">
      <c r="A771" s="95" t="s">
        <v>170</v>
      </c>
      <c r="B771" s="96">
        <v>0</v>
      </c>
    </row>
    <row r="772" spans="1:2" ht="14.25">
      <c r="A772" s="95" t="s">
        <v>727</v>
      </c>
      <c r="B772" s="96">
        <v>172</v>
      </c>
    </row>
    <row r="773" spans="1:2" ht="14.25">
      <c r="A773" s="95" t="s">
        <v>728</v>
      </c>
      <c r="B773" s="96">
        <v>0</v>
      </c>
    </row>
    <row r="774" spans="1:2" ht="14.25">
      <c r="A774" s="95" t="s">
        <v>729</v>
      </c>
      <c r="B774" s="96">
        <v>0</v>
      </c>
    </row>
    <row r="775" spans="1:2" ht="14.25">
      <c r="A775" s="95" t="s">
        <v>730</v>
      </c>
      <c r="B775" s="96">
        <v>0</v>
      </c>
    </row>
    <row r="776" spans="1:2" ht="14.25">
      <c r="A776" s="95" t="s">
        <v>731</v>
      </c>
      <c r="B776" s="96">
        <v>592</v>
      </c>
    </row>
    <row r="777" spans="1:2" ht="14.25">
      <c r="A777" s="95" t="s">
        <v>732</v>
      </c>
      <c r="B777" s="96">
        <v>2539</v>
      </c>
    </row>
    <row r="778" spans="1:2" ht="14.25">
      <c r="A778" s="95" t="s">
        <v>733</v>
      </c>
      <c r="B778" s="96">
        <v>0</v>
      </c>
    </row>
    <row r="779" spans="1:2" ht="14.25">
      <c r="A779" s="95" t="s">
        <v>734</v>
      </c>
      <c r="B779" s="96">
        <v>0</v>
      </c>
    </row>
    <row r="780" spans="1:2" ht="14.25">
      <c r="A780" s="95" t="s">
        <v>735</v>
      </c>
      <c r="B780" s="96">
        <v>2539</v>
      </c>
    </row>
    <row r="781" spans="1:2" ht="14.25">
      <c r="A781" s="95" t="s">
        <v>736</v>
      </c>
      <c r="B781" s="96">
        <v>15661</v>
      </c>
    </row>
    <row r="782" spans="1:2" ht="14.25">
      <c r="A782" s="95" t="s">
        <v>737</v>
      </c>
      <c r="B782" s="96">
        <v>0</v>
      </c>
    </row>
    <row r="783" spans="1:2" ht="14.25">
      <c r="A783" s="95" t="s">
        <v>738</v>
      </c>
      <c r="B783" s="96">
        <v>9504</v>
      </c>
    </row>
    <row r="784" spans="1:2" ht="14.25">
      <c r="A784" s="95" t="s">
        <v>739</v>
      </c>
      <c r="B784" s="96">
        <v>0</v>
      </c>
    </row>
    <row r="785" spans="1:2" ht="14.25">
      <c r="A785" s="95" t="s">
        <v>740</v>
      </c>
      <c r="B785" s="96">
        <v>2994</v>
      </c>
    </row>
    <row r="786" spans="1:2" ht="14.25">
      <c r="A786" s="95" t="s">
        <v>741</v>
      </c>
      <c r="B786" s="96">
        <v>0</v>
      </c>
    </row>
    <row r="787" spans="1:2" ht="14.25">
      <c r="A787" s="95" t="s">
        <v>742</v>
      </c>
      <c r="B787" s="96">
        <v>0</v>
      </c>
    </row>
    <row r="788" spans="1:2" ht="14.25">
      <c r="A788" s="95" t="s">
        <v>743</v>
      </c>
      <c r="B788" s="96">
        <v>566</v>
      </c>
    </row>
    <row r="789" spans="1:2" ht="14.25">
      <c r="A789" s="95" t="s">
        <v>744</v>
      </c>
      <c r="B789" s="96">
        <v>2597</v>
      </c>
    </row>
    <row r="790" spans="1:2" ht="14.25">
      <c r="A790" s="95" t="s">
        <v>745</v>
      </c>
      <c r="B790" s="96">
        <v>469</v>
      </c>
    </row>
    <row r="791" spans="1:2" ht="14.25">
      <c r="A791" s="95" t="s">
        <v>746</v>
      </c>
      <c r="B791" s="96">
        <v>0</v>
      </c>
    </row>
    <row r="792" spans="1:2" ht="14.25">
      <c r="A792" s="95" t="s">
        <v>747</v>
      </c>
      <c r="B792" s="96">
        <v>469</v>
      </c>
    </row>
    <row r="793" spans="1:2" ht="14.25">
      <c r="A793" s="95" t="s">
        <v>748</v>
      </c>
      <c r="B793" s="96">
        <v>0</v>
      </c>
    </row>
    <row r="794" spans="1:2" ht="14.25">
      <c r="A794" s="95" t="s">
        <v>749</v>
      </c>
      <c r="B794" s="96">
        <v>0</v>
      </c>
    </row>
    <row r="795" spans="1:2" ht="14.25">
      <c r="A795" s="95" t="s">
        <v>750</v>
      </c>
      <c r="B795" s="96">
        <v>0</v>
      </c>
    </row>
    <row r="796" spans="1:2" ht="14.25">
      <c r="A796" s="95" t="s">
        <v>751</v>
      </c>
      <c r="B796" s="96">
        <v>0</v>
      </c>
    </row>
    <row r="797" spans="1:2" ht="14.25">
      <c r="A797" s="95" t="s">
        <v>752</v>
      </c>
      <c r="B797" s="96">
        <v>0</v>
      </c>
    </row>
    <row r="798" spans="1:2" ht="14.25">
      <c r="A798" s="95" t="s">
        <v>753</v>
      </c>
      <c r="B798" s="96">
        <v>0</v>
      </c>
    </row>
    <row r="799" spans="1:2" ht="14.25">
      <c r="A799" s="95" t="s">
        <v>754</v>
      </c>
      <c r="B799" s="96">
        <v>0</v>
      </c>
    </row>
    <row r="800" spans="1:2" ht="14.25">
      <c r="A800" s="95" t="s">
        <v>755</v>
      </c>
      <c r="B800" s="96">
        <v>0</v>
      </c>
    </row>
    <row r="801" spans="1:2" ht="14.25">
      <c r="A801" s="95" t="s">
        <v>756</v>
      </c>
      <c r="B801" s="96">
        <v>0</v>
      </c>
    </row>
    <row r="802" spans="1:2" ht="14.25">
      <c r="A802" s="95" t="s">
        <v>757</v>
      </c>
      <c r="B802" s="96">
        <v>0</v>
      </c>
    </row>
    <row r="803" spans="1:2" ht="14.25">
      <c r="A803" s="95" t="s">
        <v>758</v>
      </c>
      <c r="B803" s="96">
        <v>0</v>
      </c>
    </row>
    <row r="804" spans="1:2" ht="14.25">
      <c r="A804" s="95" t="s">
        <v>759</v>
      </c>
      <c r="B804" s="96">
        <v>0</v>
      </c>
    </row>
    <row r="805" spans="1:2" ht="14.25">
      <c r="A805" s="95" t="s">
        <v>760</v>
      </c>
      <c r="B805" s="96">
        <v>0</v>
      </c>
    </row>
    <row r="806" spans="1:2" ht="14.25">
      <c r="A806" s="95" t="s">
        <v>761</v>
      </c>
      <c r="B806" s="96">
        <v>0</v>
      </c>
    </row>
    <row r="807" spans="1:2" ht="14.25">
      <c r="A807" s="95" t="s">
        <v>762</v>
      </c>
      <c r="B807" s="96">
        <v>0</v>
      </c>
    </row>
    <row r="808" spans="1:2" ht="14.25">
      <c r="A808" s="95" t="s">
        <v>763</v>
      </c>
      <c r="B808" s="96">
        <v>0</v>
      </c>
    </row>
    <row r="809" spans="1:2" ht="14.25">
      <c r="A809" s="95" t="s">
        <v>764</v>
      </c>
      <c r="B809" s="96">
        <v>0</v>
      </c>
    </row>
    <row r="810" spans="1:2" ht="14.25">
      <c r="A810" s="95" t="s">
        <v>765</v>
      </c>
      <c r="B810" s="96">
        <v>0</v>
      </c>
    </row>
    <row r="811" spans="1:2" ht="14.25">
      <c r="A811" s="95" t="s">
        <v>766</v>
      </c>
      <c r="B811" s="96">
        <v>0</v>
      </c>
    </row>
    <row r="812" spans="1:2" ht="14.25">
      <c r="A812" s="95" t="s">
        <v>767</v>
      </c>
      <c r="B812" s="96">
        <v>0</v>
      </c>
    </row>
    <row r="813" spans="1:2" ht="14.25">
      <c r="A813" s="95" t="s">
        <v>768</v>
      </c>
      <c r="B813" s="96">
        <v>0</v>
      </c>
    </row>
    <row r="814" spans="1:2" ht="14.25">
      <c r="A814" s="95" t="s">
        <v>769</v>
      </c>
      <c r="B814" s="96">
        <v>0</v>
      </c>
    </row>
    <row r="815" spans="1:2" ht="14.25">
      <c r="A815" s="95" t="s">
        <v>770</v>
      </c>
      <c r="B815" s="96">
        <v>0</v>
      </c>
    </row>
    <row r="816" spans="1:2" ht="14.25">
      <c r="A816" s="95" t="s">
        <v>771</v>
      </c>
      <c r="B816" s="96">
        <v>103</v>
      </c>
    </row>
    <row r="817" spans="1:2" ht="14.25">
      <c r="A817" s="95" t="s">
        <v>772</v>
      </c>
      <c r="B817" s="96">
        <v>103</v>
      </c>
    </row>
    <row r="818" spans="1:2" ht="14.25">
      <c r="A818" s="95" t="s">
        <v>773</v>
      </c>
      <c r="B818" s="96">
        <v>2419</v>
      </c>
    </row>
    <row r="819" spans="1:2" ht="14.25">
      <c r="A819" s="95" t="s">
        <v>774</v>
      </c>
      <c r="B819" s="96">
        <v>0</v>
      </c>
    </row>
    <row r="820" spans="1:2" ht="14.25">
      <c r="A820" s="95" t="s">
        <v>775</v>
      </c>
      <c r="B820" s="96">
        <v>0</v>
      </c>
    </row>
    <row r="821" spans="1:2" ht="14.25">
      <c r="A821" s="95" t="s">
        <v>776</v>
      </c>
      <c r="B821" s="96">
        <v>2419</v>
      </c>
    </row>
    <row r="822" spans="1:2" ht="14.25">
      <c r="A822" s="95" t="s">
        <v>777</v>
      </c>
      <c r="B822" s="96">
        <v>0</v>
      </c>
    </row>
    <row r="823" spans="1:2" ht="14.25">
      <c r="A823" s="95" t="s">
        <v>778</v>
      </c>
      <c r="B823" s="96">
        <v>0</v>
      </c>
    </row>
    <row r="824" spans="1:2" ht="14.25">
      <c r="A824" s="95" t="s">
        <v>779</v>
      </c>
      <c r="B824" s="96">
        <v>3011</v>
      </c>
    </row>
    <row r="825" spans="1:2" ht="14.25">
      <c r="A825" s="95" t="s">
        <v>780</v>
      </c>
      <c r="B825" s="96">
        <v>3011</v>
      </c>
    </row>
    <row r="826" spans="1:2" ht="14.25">
      <c r="A826" s="95" t="s">
        <v>781</v>
      </c>
      <c r="B826" s="96">
        <v>0</v>
      </c>
    </row>
    <row r="827" spans="1:2" ht="14.25">
      <c r="A827" s="95" t="s">
        <v>782</v>
      </c>
      <c r="B827" s="96">
        <v>0</v>
      </c>
    </row>
    <row r="828" spans="1:2" ht="14.25">
      <c r="A828" s="95" t="s">
        <v>783</v>
      </c>
      <c r="B828" s="96">
        <v>0</v>
      </c>
    </row>
    <row r="829" spans="1:2" ht="14.25">
      <c r="A829" s="95" t="s">
        <v>168</v>
      </c>
      <c r="B829" s="96">
        <v>0</v>
      </c>
    </row>
    <row r="830" spans="1:2" ht="14.25">
      <c r="A830" s="95" t="s">
        <v>169</v>
      </c>
      <c r="B830" s="96">
        <v>0</v>
      </c>
    </row>
    <row r="831" spans="1:2" ht="14.25">
      <c r="A831" s="95" t="s">
        <v>170</v>
      </c>
      <c r="B831" s="96">
        <v>0</v>
      </c>
    </row>
    <row r="832" spans="1:2" ht="14.25">
      <c r="A832" s="95" t="s">
        <v>784</v>
      </c>
      <c r="B832" s="96">
        <v>0</v>
      </c>
    </row>
    <row r="833" spans="1:2" ht="14.25">
      <c r="A833" s="95" t="s">
        <v>785</v>
      </c>
      <c r="B833" s="96">
        <v>0</v>
      </c>
    </row>
    <row r="834" spans="1:2" ht="14.25">
      <c r="A834" s="95" t="s">
        <v>786</v>
      </c>
      <c r="B834" s="96">
        <v>0</v>
      </c>
    </row>
    <row r="835" spans="1:2" ht="14.25">
      <c r="A835" s="95" t="s">
        <v>787</v>
      </c>
      <c r="B835" s="96">
        <v>0</v>
      </c>
    </row>
    <row r="836" spans="1:2" ht="14.25">
      <c r="A836" s="95" t="s">
        <v>788</v>
      </c>
      <c r="B836" s="96">
        <v>0</v>
      </c>
    </row>
    <row r="837" spans="1:2" ht="14.25">
      <c r="A837" s="95" t="s">
        <v>789</v>
      </c>
      <c r="B837" s="96">
        <v>0</v>
      </c>
    </row>
    <row r="838" spans="1:2" ht="14.25">
      <c r="A838" s="95" t="s">
        <v>790</v>
      </c>
      <c r="B838" s="96">
        <v>0</v>
      </c>
    </row>
    <row r="839" spans="1:2" ht="14.25">
      <c r="A839" s="95" t="s">
        <v>210</v>
      </c>
      <c r="B839" s="96">
        <v>0</v>
      </c>
    </row>
    <row r="840" spans="1:2" ht="14.25">
      <c r="A840" s="95" t="s">
        <v>791</v>
      </c>
      <c r="B840" s="96">
        <v>0</v>
      </c>
    </row>
    <row r="841" spans="1:2" ht="14.25">
      <c r="A841" s="95" t="s">
        <v>792</v>
      </c>
      <c r="B841" s="96">
        <v>0</v>
      </c>
    </row>
    <row r="842" spans="1:2" ht="14.25">
      <c r="A842" s="95" t="s">
        <v>176</v>
      </c>
      <c r="B842" s="96">
        <v>0</v>
      </c>
    </row>
    <row r="843" spans="1:2" ht="14.25">
      <c r="A843" s="95" t="s">
        <v>793</v>
      </c>
      <c r="B843" s="96">
        <v>0</v>
      </c>
    </row>
    <row r="844" spans="1:2" ht="14.25">
      <c r="A844" s="95" t="s">
        <v>794</v>
      </c>
      <c r="B844" s="96">
        <v>0</v>
      </c>
    </row>
    <row r="845" spans="1:2" ht="14.25">
      <c r="A845" s="95" t="s">
        <v>795</v>
      </c>
      <c r="B845" s="96">
        <v>0</v>
      </c>
    </row>
    <row r="846" spans="1:2" ht="14.25">
      <c r="A846" s="95" t="s">
        <v>796</v>
      </c>
      <c r="B846" s="96">
        <v>0</v>
      </c>
    </row>
    <row r="847" spans="1:2" ht="14.25">
      <c r="A847" s="95" t="s">
        <v>797</v>
      </c>
      <c r="B847" s="96">
        <v>0</v>
      </c>
    </row>
    <row r="848" spans="1:2" ht="14.25">
      <c r="A848" s="95" t="s">
        <v>798</v>
      </c>
      <c r="B848" s="96">
        <v>0</v>
      </c>
    </row>
    <row r="849" spans="1:2" ht="14.25">
      <c r="A849" s="95" t="s">
        <v>799</v>
      </c>
      <c r="B849" s="96">
        <v>0</v>
      </c>
    </row>
    <row r="850" spans="1:2" ht="14.25">
      <c r="A850" s="95" t="s">
        <v>800</v>
      </c>
      <c r="B850" s="96">
        <v>436</v>
      </c>
    </row>
    <row r="851" spans="1:2" ht="14.25">
      <c r="A851" s="95" t="s">
        <v>801</v>
      </c>
      <c r="B851" s="96">
        <v>436</v>
      </c>
    </row>
    <row r="852" spans="1:2" ht="14.25">
      <c r="A852" s="95" t="s">
        <v>114</v>
      </c>
      <c r="B852" s="96">
        <v>448608</v>
      </c>
    </row>
    <row r="853" spans="1:2" ht="14.25">
      <c r="A853" s="95" t="s">
        <v>802</v>
      </c>
      <c r="B853" s="96">
        <v>18968</v>
      </c>
    </row>
    <row r="854" spans="1:2" ht="14.25">
      <c r="A854" s="95" t="s">
        <v>168</v>
      </c>
      <c r="B854" s="96">
        <v>3959</v>
      </c>
    </row>
    <row r="855" spans="1:2" ht="14.25">
      <c r="A855" s="95" t="s">
        <v>169</v>
      </c>
      <c r="B855" s="96">
        <v>1546</v>
      </c>
    </row>
    <row r="856" spans="1:2" ht="14.25">
      <c r="A856" s="95" t="s">
        <v>170</v>
      </c>
      <c r="B856" s="96">
        <v>0</v>
      </c>
    </row>
    <row r="857" spans="1:2" ht="14.25">
      <c r="A857" s="95" t="s">
        <v>803</v>
      </c>
      <c r="B857" s="96">
        <v>2779</v>
      </c>
    </row>
    <row r="858" spans="1:2" ht="14.25">
      <c r="A858" s="95" t="s">
        <v>804</v>
      </c>
      <c r="B858" s="96">
        <v>57</v>
      </c>
    </row>
    <row r="859" spans="1:2" ht="14.25">
      <c r="A859" s="95" t="s">
        <v>805</v>
      </c>
      <c r="B859" s="96">
        <v>1663</v>
      </c>
    </row>
    <row r="860" spans="1:2" ht="14.25">
      <c r="A860" s="95" t="s">
        <v>806</v>
      </c>
      <c r="B860" s="96">
        <v>0</v>
      </c>
    </row>
    <row r="861" spans="1:2" ht="14.25">
      <c r="A861" s="95" t="s">
        <v>807</v>
      </c>
      <c r="B861" s="96">
        <v>0</v>
      </c>
    </row>
    <row r="862" spans="1:2" ht="14.25">
      <c r="A862" s="95" t="s">
        <v>808</v>
      </c>
      <c r="B862" s="96">
        <v>1465</v>
      </c>
    </row>
    <row r="863" spans="1:2" ht="14.25">
      <c r="A863" s="95" t="s">
        <v>809</v>
      </c>
      <c r="B863" s="96">
        <v>0</v>
      </c>
    </row>
    <row r="864" spans="1:2" ht="14.25">
      <c r="A864" s="95" t="s">
        <v>810</v>
      </c>
      <c r="B864" s="96">
        <v>7499</v>
      </c>
    </row>
    <row r="865" spans="1:2" ht="14.25">
      <c r="A865" s="95" t="s">
        <v>811</v>
      </c>
      <c r="B865" s="96">
        <v>3536</v>
      </c>
    </row>
    <row r="866" spans="1:2" ht="14.25">
      <c r="A866" s="95" t="s">
        <v>812</v>
      </c>
      <c r="B866" s="96">
        <v>3536</v>
      </c>
    </row>
    <row r="867" spans="1:2" ht="14.25">
      <c r="A867" s="95" t="s">
        <v>813</v>
      </c>
      <c r="B867" s="96">
        <v>50389</v>
      </c>
    </row>
    <row r="868" spans="1:2" ht="14.25">
      <c r="A868" s="95" t="s">
        <v>814</v>
      </c>
      <c r="B868" s="96">
        <v>150</v>
      </c>
    </row>
    <row r="869" spans="1:2" ht="14.25">
      <c r="A869" s="95" t="s">
        <v>815</v>
      </c>
      <c r="B869" s="96">
        <v>50239</v>
      </c>
    </row>
    <row r="870" spans="1:2" ht="14.25">
      <c r="A870" s="95" t="s">
        <v>816</v>
      </c>
      <c r="B870" s="96">
        <v>93301</v>
      </c>
    </row>
    <row r="871" spans="1:2" ht="14.25">
      <c r="A871" s="95" t="s">
        <v>817</v>
      </c>
      <c r="B871" s="96">
        <v>93301</v>
      </c>
    </row>
    <row r="872" spans="1:2" ht="14.25">
      <c r="A872" s="95" t="s">
        <v>818</v>
      </c>
      <c r="B872" s="96">
        <v>0</v>
      </c>
    </row>
    <row r="873" spans="1:2" ht="14.25">
      <c r="A873" s="95" t="s">
        <v>819</v>
      </c>
      <c r="B873" s="96">
        <v>0</v>
      </c>
    </row>
    <row r="874" spans="1:2" ht="14.25">
      <c r="A874" s="95" t="s">
        <v>820</v>
      </c>
      <c r="B874" s="96">
        <v>282414</v>
      </c>
    </row>
    <row r="875" spans="1:2" ht="14.25">
      <c r="A875" s="95" t="s">
        <v>821</v>
      </c>
      <c r="B875" s="96">
        <v>282414</v>
      </c>
    </row>
    <row r="876" spans="1:2" ht="14.25">
      <c r="A876" s="95" t="s">
        <v>115</v>
      </c>
      <c r="B876" s="96">
        <v>118107</v>
      </c>
    </row>
    <row r="877" spans="1:2" ht="14.25">
      <c r="A877" s="95" t="s">
        <v>822</v>
      </c>
      <c r="B877" s="96">
        <v>22603</v>
      </c>
    </row>
    <row r="878" spans="1:2" ht="14.25">
      <c r="A878" s="95" t="s">
        <v>168</v>
      </c>
      <c r="B878" s="96">
        <v>1248</v>
      </c>
    </row>
    <row r="879" spans="1:2" ht="14.25">
      <c r="A879" s="95" t="s">
        <v>169</v>
      </c>
      <c r="B879" s="96">
        <v>126</v>
      </c>
    </row>
    <row r="880" spans="1:2" ht="14.25">
      <c r="A880" s="95" t="s">
        <v>170</v>
      </c>
      <c r="B880" s="96">
        <v>0</v>
      </c>
    </row>
    <row r="881" spans="1:2" ht="14.25">
      <c r="A881" s="95" t="s">
        <v>176</v>
      </c>
      <c r="B881" s="96">
        <v>708</v>
      </c>
    </row>
    <row r="882" spans="1:2" ht="14.25">
      <c r="A882" s="95" t="s">
        <v>823</v>
      </c>
      <c r="B882" s="96">
        <v>0</v>
      </c>
    </row>
    <row r="883" spans="1:2" ht="14.25">
      <c r="A883" s="95" t="s">
        <v>824</v>
      </c>
      <c r="B883" s="96">
        <v>576</v>
      </c>
    </row>
    <row r="884" spans="1:2" ht="14.25">
      <c r="A884" s="95" t="s">
        <v>825</v>
      </c>
      <c r="B884" s="96">
        <v>436</v>
      </c>
    </row>
    <row r="885" spans="1:2" ht="14.25">
      <c r="A885" s="95" t="s">
        <v>826</v>
      </c>
      <c r="B885" s="96">
        <v>694</v>
      </c>
    </row>
    <row r="886" spans="1:2" ht="14.25">
      <c r="A886" s="95" t="s">
        <v>827</v>
      </c>
      <c r="B886" s="96">
        <v>210</v>
      </c>
    </row>
    <row r="887" spans="1:2" ht="14.25">
      <c r="A887" s="95" t="s">
        <v>828</v>
      </c>
      <c r="B887" s="96">
        <v>10</v>
      </c>
    </row>
    <row r="888" spans="1:2" ht="14.25">
      <c r="A888" s="95" t="s">
        <v>829</v>
      </c>
      <c r="B888" s="96">
        <v>0</v>
      </c>
    </row>
    <row r="889" spans="1:2" ht="14.25">
      <c r="A889" s="95" t="s">
        <v>830</v>
      </c>
      <c r="B889" s="96">
        <v>0</v>
      </c>
    </row>
    <row r="890" spans="1:2" ht="14.25">
      <c r="A890" s="95" t="s">
        <v>831</v>
      </c>
      <c r="B890" s="96">
        <v>0</v>
      </c>
    </row>
    <row r="891" spans="1:2" ht="14.25">
      <c r="A891" s="95" t="s">
        <v>832</v>
      </c>
      <c r="B891" s="96">
        <v>0</v>
      </c>
    </row>
    <row r="892" spans="1:2" ht="14.25">
      <c r="A892" s="95" t="s">
        <v>833</v>
      </c>
      <c r="B892" s="96">
        <v>0</v>
      </c>
    </row>
    <row r="893" spans="1:2" ht="14.25">
      <c r="A893" s="95" t="s">
        <v>834</v>
      </c>
      <c r="B893" s="96">
        <v>187</v>
      </c>
    </row>
    <row r="894" spans="1:2" ht="14.25">
      <c r="A894" s="95" t="s">
        <v>835</v>
      </c>
      <c r="B894" s="96">
        <v>0</v>
      </c>
    </row>
    <row r="895" spans="1:2" ht="14.25">
      <c r="A895" s="95" t="s">
        <v>836</v>
      </c>
      <c r="B895" s="96">
        <v>11</v>
      </c>
    </row>
    <row r="896" spans="1:2" ht="14.25">
      <c r="A896" s="95" t="s">
        <v>837</v>
      </c>
      <c r="B896" s="96">
        <v>10</v>
      </c>
    </row>
    <row r="897" spans="1:2" ht="14.25">
      <c r="A897" s="95" t="s">
        <v>838</v>
      </c>
      <c r="B897" s="96">
        <v>2</v>
      </c>
    </row>
    <row r="898" spans="1:2" ht="14.25">
      <c r="A898" s="95" t="s">
        <v>839</v>
      </c>
      <c r="B898" s="96">
        <v>0</v>
      </c>
    </row>
    <row r="899" spans="1:2" ht="14.25">
      <c r="A899" s="95" t="s">
        <v>840</v>
      </c>
      <c r="B899" s="96">
        <v>330</v>
      </c>
    </row>
    <row r="900" spans="1:2" ht="14.25">
      <c r="A900" s="95" t="s">
        <v>841</v>
      </c>
      <c r="B900" s="96">
        <v>117</v>
      </c>
    </row>
    <row r="901" spans="1:2" ht="14.25">
      <c r="A901" s="95" t="s">
        <v>842</v>
      </c>
      <c r="B901" s="96">
        <v>0</v>
      </c>
    </row>
    <row r="902" spans="1:2" ht="14.25">
      <c r="A902" s="95" t="s">
        <v>843</v>
      </c>
      <c r="B902" s="96">
        <v>0</v>
      </c>
    </row>
    <row r="903" spans="1:2" ht="14.25">
      <c r="A903" s="95" t="s">
        <v>844</v>
      </c>
      <c r="B903" s="96">
        <v>0</v>
      </c>
    </row>
    <row r="904" spans="1:2" ht="14.25">
      <c r="A904" s="95" t="s">
        <v>845</v>
      </c>
      <c r="B904" s="96">
        <v>0</v>
      </c>
    </row>
    <row r="905" spans="1:2" ht="14.25">
      <c r="A905" s="95" t="s">
        <v>846</v>
      </c>
      <c r="B905" s="96">
        <v>17938</v>
      </c>
    </row>
    <row r="906" spans="1:2" ht="14.25">
      <c r="A906" s="95" t="s">
        <v>847</v>
      </c>
      <c r="B906" s="96">
        <v>3332</v>
      </c>
    </row>
    <row r="907" spans="1:2" ht="14.25">
      <c r="A907" s="95" t="s">
        <v>168</v>
      </c>
      <c r="B907" s="96">
        <v>1713</v>
      </c>
    </row>
    <row r="908" spans="1:2" ht="14.25">
      <c r="A908" s="95" t="s">
        <v>169</v>
      </c>
      <c r="B908" s="96">
        <v>103</v>
      </c>
    </row>
    <row r="909" spans="1:2" ht="14.25">
      <c r="A909" s="95" t="s">
        <v>170</v>
      </c>
      <c r="B909" s="96">
        <v>0</v>
      </c>
    </row>
    <row r="910" spans="1:2" ht="14.25">
      <c r="A910" s="95" t="s">
        <v>848</v>
      </c>
      <c r="B910" s="96">
        <v>205</v>
      </c>
    </row>
    <row r="911" spans="1:2" ht="14.25">
      <c r="A911" s="95" t="s">
        <v>849</v>
      </c>
      <c r="B911" s="96">
        <v>44</v>
      </c>
    </row>
    <row r="912" spans="1:2" ht="14.25">
      <c r="A912" s="95" t="s">
        <v>850</v>
      </c>
      <c r="B912" s="96">
        <v>8</v>
      </c>
    </row>
    <row r="913" spans="1:2" ht="14.25">
      <c r="A913" s="95" t="s">
        <v>851</v>
      </c>
      <c r="B913" s="96">
        <v>35</v>
      </c>
    </row>
    <row r="914" spans="1:2" ht="14.25">
      <c r="A914" s="95" t="s">
        <v>852</v>
      </c>
      <c r="B914" s="96">
        <v>14</v>
      </c>
    </row>
    <row r="915" spans="1:2" ht="14.25">
      <c r="A915" s="95" t="s">
        <v>853</v>
      </c>
      <c r="B915" s="96">
        <v>0</v>
      </c>
    </row>
    <row r="916" spans="1:2" ht="14.25">
      <c r="A916" s="95" t="s">
        <v>854</v>
      </c>
      <c r="B916" s="96">
        <v>0</v>
      </c>
    </row>
    <row r="917" spans="1:2" ht="14.25">
      <c r="A917" s="95" t="s">
        <v>855</v>
      </c>
      <c r="B917" s="96">
        <v>5</v>
      </c>
    </row>
    <row r="918" spans="1:2" ht="14.25">
      <c r="A918" s="95" t="s">
        <v>856</v>
      </c>
      <c r="B918" s="96">
        <v>0</v>
      </c>
    </row>
    <row r="919" spans="1:2" ht="14.25">
      <c r="A919" s="95" t="s">
        <v>857</v>
      </c>
      <c r="B919" s="96">
        <v>218</v>
      </c>
    </row>
    <row r="920" spans="1:2" ht="14.25">
      <c r="A920" s="95" t="s">
        <v>858</v>
      </c>
      <c r="B920" s="96">
        <v>3</v>
      </c>
    </row>
    <row r="921" spans="1:2" ht="14.25">
      <c r="A921" s="95" t="s">
        <v>859</v>
      </c>
      <c r="B921" s="96">
        <v>0</v>
      </c>
    </row>
    <row r="922" spans="1:2" ht="14.25">
      <c r="A922" s="95" t="s">
        <v>860</v>
      </c>
      <c r="B922" s="96">
        <v>0</v>
      </c>
    </row>
    <row r="923" spans="1:2" ht="14.25">
      <c r="A923" s="95" t="s">
        <v>861</v>
      </c>
      <c r="B923" s="96">
        <v>0</v>
      </c>
    </row>
    <row r="924" spans="1:2" ht="14.25">
      <c r="A924" s="95" t="s">
        <v>862</v>
      </c>
      <c r="B924" s="96">
        <v>0</v>
      </c>
    </row>
    <row r="925" spans="1:2" ht="14.25">
      <c r="A925" s="95" t="s">
        <v>863</v>
      </c>
      <c r="B925" s="96">
        <v>0</v>
      </c>
    </row>
    <row r="926" spans="1:2" ht="14.25">
      <c r="A926" s="95" t="s">
        <v>864</v>
      </c>
      <c r="B926" s="96">
        <v>0</v>
      </c>
    </row>
    <row r="927" spans="1:2" ht="14.25">
      <c r="A927" s="95" t="s">
        <v>865</v>
      </c>
      <c r="B927" s="96">
        <v>0</v>
      </c>
    </row>
    <row r="928" spans="1:2" ht="14.25">
      <c r="A928" s="95" t="s">
        <v>866</v>
      </c>
      <c r="B928" s="96">
        <v>0</v>
      </c>
    </row>
    <row r="929" spans="1:2" ht="14.25">
      <c r="A929" s="95" t="s">
        <v>867</v>
      </c>
      <c r="B929" s="96">
        <v>36</v>
      </c>
    </row>
    <row r="930" spans="1:2" ht="14.25">
      <c r="A930" s="95" t="s">
        <v>868</v>
      </c>
      <c r="B930" s="96">
        <v>0</v>
      </c>
    </row>
    <row r="931" spans="1:2" ht="14.25">
      <c r="A931" s="95" t="s">
        <v>869</v>
      </c>
      <c r="B931" s="96">
        <v>0</v>
      </c>
    </row>
    <row r="932" spans="1:2" ht="14.25">
      <c r="A932" s="95" t="s">
        <v>870</v>
      </c>
      <c r="B932" s="96">
        <v>0</v>
      </c>
    </row>
    <row r="933" spans="1:2" ht="14.25">
      <c r="A933" s="95" t="s">
        <v>871</v>
      </c>
      <c r="B933" s="96">
        <v>159</v>
      </c>
    </row>
    <row r="934" spans="1:2" ht="14.25">
      <c r="A934" s="95" t="s">
        <v>872</v>
      </c>
      <c r="B934" s="96">
        <v>789</v>
      </c>
    </row>
    <row r="935" spans="1:2" ht="14.25">
      <c r="A935" s="95" t="s">
        <v>873</v>
      </c>
      <c r="B935" s="96">
        <v>90057</v>
      </c>
    </row>
    <row r="936" spans="1:2" ht="14.25">
      <c r="A936" s="95" t="s">
        <v>168</v>
      </c>
      <c r="B936" s="96">
        <v>2165</v>
      </c>
    </row>
    <row r="937" spans="1:2" ht="14.25">
      <c r="A937" s="95" t="s">
        <v>169</v>
      </c>
      <c r="B937" s="96">
        <v>159</v>
      </c>
    </row>
    <row r="938" spans="1:2" ht="14.25">
      <c r="A938" s="95" t="s">
        <v>170</v>
      </c>
      <c r="B938" s="96">
        <v>0</v>
      </c>
    </row>
    <row r="939" spans="1:2" ht="14.25">
      <c r="A939" s="95" t="s">
        <v>874</v>
      </c>
      <c r="B939" s="96">
        <v>0</v>
      </c>
    </row>
    <row r="940" spans="1:2" ht="14.25">
      <c r="A940" s="95" t="s">
        <v>875</v>
      </c>
      <c r="B940" s="96">
        <v>34111</v>
      </c>
    </row>
    <row r="941" spans="1:2" ht="14.25">
      <c r="A941" s="95" t="s">
        <v>876</v>
      </c>
      <c r="B941" s="96">
        <v>2779</v>
      </c>
    </row>
    <row r="942" spans="1:2" ht="14.25">
      <c r="A942" s="95" t="s">
        <v>877</v>
      </c>
      <c r="B942" s="96">
        <v>0</v>
      </c>
    </row>
    <row r="943" spans="1:2" ht="14.25">
      <c r="A943" s="95" t="s">
        <v>878</v>
      </c>
      <c r="B943" s="96">
        <v>64</v>
      </c>
    </row>
    <row r="944" spans="1:2" ht="14.25">
      <c r="A944" s="95" t="s">
        <v>879</v>
      </c>
      <c r="B944" s="96">
        <v>1359</v>
      </c>
    </row>
    <row r="945" spans="1:2" ht="14.25">
      <c r="A945" s="95" t="s">
        <v>880</v>
      </c>
      <c r="B945" s="96">
        <v>5</v>
      </c>
    </row>
    <row r="946" spans="1:2" ht="14.25">
      <c r="A946" s="95" t="s">
        <v>881</v>
      </c>
      <c r="B946" s="96">
        <v>0</v>
      </c>
    </row>
    <row r="947" spans="1:2" ht="14.25">
      <c r="A947" s="95" t="s">
        <v>882</v>
      </c>
      <c r="B947" s="96">
        <v>0</v>
      </c>
    </row>
    <row r="948" spans="1:2" ht="14.25">
      <c r="A948" s="95" t="s">
        <v>883</v>
      </c>
      <c r="B948" s="96">
        <v>0</v>
      </c>
    </row>
    <row r="949" spans="1:2" ht="14.25">
      <c r="A949" s="95" t="s">
        <v>884</v>
      </c>
      <c r="B949" s="96">
        <v>635</v>
      </c>
    </row>
    <row r="950" spans="1:2" ht="14.25">
      <c r="A950" s="95" t="s">
        <v>885</v>
      </c>
      <c r="B950" s="96">
        <v>0</v>
      </c>
    </row>
    <row r="951" spans="1:2" ht="14.25">
      <c r="A951" s="95" t="s">
        <v>886</v>
      </c>
      <c r="B951" s="96">
        <v>5</v>
      </c>
    </row>
    <row r="952" spans="1:2" ht="14.25">
      <c r="A952" s="95" t="s">
        <v>887</v>
      </c>
      <c r="B952" s="96">
        <v>0</v>
      </c>
    </row>
    <row r="953" spans="1:2" ht="14.25">
      <c r="A953" s="95" t="s">
        <v>888</v>
      </c>
      <c r="B953" s="96">
        <v>0</v>
      </c>
    </row>
    <row r="954" spans="1:2" ht="14.25">
      <c r="A954" s="95" t="s">
        <v>889</v>
      </c>
      <c r="B954" s="96">
        <v>0</v>
      </c>
    </row>
    <row r="955" spans="1:2" ht="14.25">
      <c r="A955" s="95" t="s">
        <v>890</v>
      </c>
      <c r="B955" s="96">
        <v>0</v>
      </c>
    </row>
    <row r="956" spans="1:2" ht="14.25">
      <c r="A956" s="95" t="s">
        <v>891</v>
      </c>
      <c r="B956" s="96">
        <v>1058</v>
      </c>
    </row>
    <row r="957" spans="1:2" ht="14.25">
      <c r="A957" s="95" t="s">
        <v>892</v>
      </c>
      <c r="B957" s="96">
        <v>0</v>
      </c>
    </row>
    <row r="958" spans="1:2" ht="14.25">
      <c r="A958" s="95" t="s">
        <v>864</v>
      </c>
      <c r="B958" s="96">
        <v>0</v>
      </c>
    </row>
    <row r="959" spans="1:2" ht="14.25">
      <c r="A959" s="95" t="s">
        <v>893</v>
      </c>
      <c r="B959" s="96">
        <v>62</v>
      </c>
    </row>
    <row r="960" spans="1:2" ht="14.25">
      <c r="A960" s="95" t="s">
        <v>894</v>
      </c>
      <c r="B960" s="96">
        <v>0</v>
      </c>
    </row>
    <row r="961" spans="1:2" ht="14.25">
      <c r="A961" s="95" t="s">
        <v>895</v>
      </c>
      <c r="B961" s="96">
        <v>47655</v>
      </c>
    </row>
    <row r="962" spans="1:2" ht="14.25">
      <c r="A962" s="95" t="s">
        <v>896</v>
      </c>
      <c r="B962" s="96">
        <v>0</v>
      </c>
    </row>
    <row r="963" spans="1:2" ht="14.25">
      <c r="A963" s="95" t="s">
        <v>168</v>
      </c>
      <c r="B963" s="96">
        <v>0</v>
      </c>
    </row>
    <row r="964" spans="1:2" ht="14.25">
      <c r="A964" s="95" t="s">
        <v>169</v>
      </c>
      <c r="B964" s="96">
        <v>0</v>
      </c>
    </row>
    <row r="965" spans="1:2" ht="14.25">
      <c r="A965" s="95" t="s">
        <v>170</v>
      </c>
      <c r="B965" s="96">
        <v>0</v>
      </c>
    </row>
    <row r="966" spans="1:2" ht="14.25">
      <c r="A966" s="95" t="s">
        <v>897</v>
      </c>
      <c r="B966" s="96">
        <v>0</v>
      </c>
    </row>
    <row r="967" spans="1:2" ht="14.25">
      <c r="A967" s="95" t="s">
        <v>898</v>
      </c>
      <c r="B967" s="96">
        <v>0</v>
      </c>
    </row>
    <row r="968" spans="1:2" ht="14.25">
      <c r="A968" s="95" t="s">
        <v>899</v>
      </c>
      <c r="B968" s="96">
        <v>0</v>
      </c>
    </row>
    <row r="969" spans="1:2" ht="14.25">
      <c r="A969" s="95" t="s">
        <v>900</v>
      </c>
      <c r="B969" s="96">
        <v>0</v>
      </c>
    </row>
    <row r="970" spans="1:2" ht="14.25">
      <c r="A970" s="95" t="s">
        <v>901</v>
      </c>
      <c r="B970" s="96">
        <v>0</v>
      </c>
    </row>
    <row r="971" spans="1:2" ht="14.25">
      <c r="A971" s="95" t="s">
        <v>902</v>
      </c>
      <c r="B971" s="96">
        <v>0</v>
      </c>
    </row>
    <row r="972" spans="1:2" ht="14.25">
      <c r="A972" s="95" t="s">
        <v>903</v>
      </c>
      <c r="B972" s="96">
        <v>0</v>
      </c>
    </row>
    <row r="973" spans="1:2" ht="14.25">
      <c r="A973" s="95" t="s">
        <v>904</v>
      </c>
      <c r="B973" s="96">
        <v>222</v>
      </c>
    </row>
    <row r="974" spans="1:2" ht="14.25">
      <c r="A974" s="95" t="s">
        <v>168</v>
      </c>
      <c r="B974" s="96">
        <v>0</v>
      </c>
    </row>
    <row r="975" spans="1:2" ht="14.25">
      <c r="A975" s="95" t="s">
        <v>169</v>
      </c>
      <c r="B975" s="96">
        <v>4</v>
      </c>
    </row>
    <row r="976" spans="1:2" ht="14.25">
      <c r="A976" s="95" t="s">
        <v>170</v>
      </c>
      <c r="B976" s="96">
        <v>0</v>
      </c>
    </row>
    <row r="977" spans="1:2" ht="14.25">
      <c r="A977" s="95" t="s">
        <v>905</v>
      </c>
      <c r="B977" s="96">
        <v>0</v>
      </c>
    </row>
    <row r="978" spans="1:2" ht="14.25">
      <c r="A978" s="95" t="s">
        <v>906</v>
      </c>
      <c r="B978" s="96">
        <v>105</v>
      </c>
    </row>
    <row r="979" spans="1:2" ht="14.25">
      <c r="A979" s="95" t="s">
        <v>907</v>
      </c>
      <c r="B979" s="96">
        <v>14</v>
      </c>
    </row>
    <row r="980" spans="1:2" ht="14.25">
      <c r="A980" s="95" t="s">
        <v>908</v>
      </c>
      <c r="B980" s="96">
        <v>0</v>
      </c>
    </row>
    <row r="981" spans="1:2" ht="14.25">
      <c r="A981" s="95" t="s">
        <v>909</v>
      </c>
      <c r="B981" s="96">
        <v>0</v>
      </c>
    </row>
    <row r="982" spans="1:2" ht="14.25">
      <c r="A982" s="95" t="s">
        <v>910</v>
      </c>
      <c r="B982" s="96">
        <v>0</v>
      </c>
    </row>
    <row r="983" spans="1:2" ht="14.25">
      <c r="A983" s="95" t="s">
        <v>911</v>
      </c>
      <c r="B983" s="96">
        <v>99</v>
      </c>
    </row>
    <row r="984" spans="1:2" ht="14.25">
      <c r="A984" s="95" t="s">
        <v>912</v>
      </c>
      <c r="B984" s="96">
        <v>135</v>
      </c>
    </row>
    <row r="985" spans="1:2" ht="14.25">
      <c r="A985" s="95" t="s">
        <v>487</v>
      </c>
      <c r="B985" s="96">
        <v>0</v>
      </c>
    </row>
    <row r="986" spans="1:2" ht="14.25">
      <c r="A986" s="95" t="s">
        <v>913</v>
      </c>
      <c r="B986" s="96">
        <v>0</v>
      </c>
    </row>
    <row r="987" spans="1:2" ht="14.25">
      <c r="A987" s="95" t="s">
        <v>914</v>
      </c>
      <c r="B987" s="96">
        <v>83</v>
      </c>
    </row>
    <row r="988" spans="1:2" ht="14.25">
      <c r="A988" s="95" t="s">
        <v>915</v>
      </c>
      <c r="B988" s="96">
        <v>52</v>
      </c>
    </row>
    <row r="989" spans="1:2" ht="14.25">
      <c r="A989" s="95" t="s">
        <v>916</v>
      </c>
      <c r="B989" s="96">
        <v>0</v>
      </c>
    </row>
    <row r="990" spans="1:2" ht="14.25">
      <c r="A990" s="95" t="s">
        <v>917</v>
      </c>
      <c r="B990" s="96">
        <v>162</v>
      </c>
    </row>
    <row r="991" spans="1:2" ht="14.25">
      <c r="A991" s="95" t="s">
        <v>918</v>
      </c>
      <c r="B991" s="96">
        <v>0</v>
      </c>
    </row>
    <row r="992" spans="1:2" ht="14.25">
      <c r="A992" s="95" t="s">
        <v>919</v>
      </c>
      <c r="B992" s="96">
        <v>0</v>
      </c>
    </row>
    <row r="993" spans="1:2" ht="14.25">
      <c r="A993" s="95" t="s">
        <v>920</v>
      </c>
      <c r="B993" s="96">
        <v>0</v>
      </c>
    </row>
    <row r="994" spans="1:2" ht="14.25">
      <c r="A994" s="95" t="s">
        <v>921</v>
      </c>
      <c r="B994" s="96">
        <v>0</v>
      </c>
    </row>
    <row r="995" spans="1:2" ht="14.25">
      <c r="A995" s="95" t="s">
        <v>922</v>
      </c>
      <c r="B995" s="96">
        <v>0</v>
      </c>
    </row>
    <row r="996" spans="1:2" ht="14.25">
      <c r="A996" s="95" t="s">
        <v>923</v>
      </c>
      <c r="B996" s="96">
        <v>162</v>
      </c>
    </row>
    <row r="997" spans="1:2" ht="14.25">
      <c r="A997" s="95" t="s">
        <v>924</v>
      </c>
      <c r="B997" s="96">
        <v>0</v>
      </c>
    </row>
    <row r="998" spans="1:2" ht="14.25">
      <c r="A998" s="95" t="s">
        <v>925</v>
      </c>
      <c r="B998" s="96">
        <v>0</v>
      </c>
    </row>
    <row r="999" spans="1:2" ht="14.25">
      <c r="A999" s="95" t="s">
        <v>926</v>
      </c>
      <c r="B999" s="96">
        <v>0</v>
      </c>
    </row>
    <row r="1000" spans="1:2" ht="14.25">
      <c r="A1000" s="95" t="s">
        <v>927</v>
      </c>
      <c r="B1000" s="96">
        <v>0</v>
      </c>
    </row>
    <row r="1001" spans="1:2" ht="14.25">
      <c r="A1001" s="95" t="s">
        <v>928</v>
      </c>
      <c r="B1001" s="96">
        <v>0</v>
      </c>
    </row>
    <row r="1002" spans="1:2" ht="14.25">
      <c r="A1002" s="95" t="s">
        <v>929</v>
      </c>
      <c r="B1002" s="96">
        <v>0</v>
      </c>
    </row>
    <row r="1003" spans="1:2" ht="14.25">
      <c r="A1003" s="95" t="s">
        <v>930</v>
      </c>
      <c r="B1003" s="96">
        <v>0</v>
      </c>
    </row>
    <row r="1004" spans="1:2" ht="14.25">
      <c r="A1004" s="95" t="s">
        <v>931</v>
      </c>
      <c r="B1004" s="96">
        <v>0</v>
      </c>
    </row>
    <row r="1005" spans="1:2" ht="14.25">
      <c r="A1005" s="95" t="s">
        <v>932</v>
      </c>
      <c r="B1005" s="96">
        <v>1596</v>
      </c>
    </row>
    <row r="1006" spans="1:2" ht="14.25">
      <c r="A1006" s="95" t="s">
        <v>933</v>
      </c>
      <c r="B1006" s="96">
        <v>0</v>
      </c>
    </row>
    <row r="1007" spans="1:2" ht="14.25">
      <c r="A1007" s="95" t="s">
        <v>934</v>
      </c>
      <c r="B1007" s="96">
        <v>1596</v>
      </c>
    </row>
    <row r="1008" spans="1:2" ht="14.25">
      <c r="A1008" s="95" t="s">
        <v>120</v>
      </c>
      <c r="B1008" s="96">
        <v>136782</v>
      </c>
    </row>
    <row r="1009" spans="1:2" ht="14.25">
      <c r="A1009" s="95" t="s">
        <v>935</v>
      </c>
      <c r="B1009" s="96">
        <v>27651</v>
      </c>
    </row>
    <row r="1010" spans="1:2" ht="14.25">
      <c r="A1010" s="95" t="s">
        <v>168</v>
      </c>
      <c r="B1010" s="96">
        <v>2705</v>
      </c>
    </row>
    <row r="1011" spans="1:2" ht="14.25">
      <c r="A1011" s="95" t="s">
        <v>169</v>
      </c>
      <c r="B1011" s="96">
        <v>791</v>
      </c>
    </row>
    <row r="1012" spans="1:2" ht="14.25">
      <c r="A1012" s="95" t="s">
        <v>170</v>
      </c>
      <c r="B1012" s="96">
        <v>0</v>
      </c>
    </row>
    <row r="1013" spans="1:2" ht="14.25">
      <c r="A1013" s="95" t="s">
        <v>936</v>
      </c>
      <c r="B1013" s="96">
        <v>5000</v>
      </c>
    </row>
    <row r="1014" spans="1:2" ht="14.25">
      <c r="A1014" s="95" t="s">
        <v>937</v>
      </c>
      <c r="B1014" s="96">
        <v>4371</v>
      </c>
    </row>
    <row r="1015" spans="1:2" ht="14.25">
      <c r="A1015" s="95" t="s">
        <v>938</v>
      </c>
      <c r="B1015" s="96">
        <v>1794</v>
      </c>
    </row>
    <row r="1016" spans="1:2" ht="14.25">
      <c r="A1016" s="95" t="s">
        <v>939</v>
      </c>
      <c r="B1016" s="96">
        <v>0</v>
      </c>
    </row>
    <row r="1017" spans="1:2" ht="14.25">
      <c r="A1017" s="95" t="s">
        <v>940</v>
      </c>
      <c r="B1017" s="96">
        <v>147</v>
      </c>
    </row>
    <row r="1018" spans="1:2" ht="14.25">
      <c r="A1018" s="95" t="s">
        <v>941</v>
      </c>
      <c r="B1018" s="96">
        <v>64</v>
      </c>
    </row>
    <row r="1019" spans="1:2" ht="14.25">
      <c r="A1019" s="95" t="s">
        <v>942</v>
      </c>
      <c r="B1019" s="96">
        <v>0</v>
      </c>
    </row>
    <row r="1020" spans="1:2" ht="14.25">
      <c r="A1020" s="95" t="s">
        <v>943</v>
      </c>
      <c r="B1020" s="96">
        <v>0</v>
      </c>
    </row>
    <row r="1021" spans="1:2" ht="14.25">
      <c r="A1021" s="95" t="s">
        <v>944</v>
      </c>
      <c r="B1021" s="96">
        <v>4866</v>
      </c>
    </row>
    <row r="1022" spans="1:2" ht="14.25">
      <c r="A1022" s="95" t="s">
        <v>945</v>
      </c>
      <c r="B1022" s="96">
        <v>0</v>
      </c>
    </row>
    <row r="1023" spans="1:2" ht="14.25">
      <c r="A1023" s="95" t="s">
        <v>946</v>
      </c>
      <c r="B1023" s="96">
        <v>39</v>
      </c>
    </row>
    <row r="1024" spans="1:2" ht="14.25">
      <c r="A1024" s="95" t="s">
        <v>947</v>
      </c>
      <c r="B1024" s="96">
        <v>0</v>
      </c>
    </row>
    <row r="1025" spans="1:2" ht="14.25">
      <c r="A1025" s="95" t="s">
        <v>948</v>
      </c>
      <c r="B1025" s="96">
        <v>0</v>
      </c>
    </row>
    <row r="1026" spans="1:2" ht="14.25">
      <c r="A1026" s="95" t="s">
        <v>949</v>
      </c>
      <c r="B1026" s="96">
        <v>0</v>
      </c>
    </row>
    <row r="1027" spans="1:2" ht="14.25">
      <c r="A1027" s="95" t="s">
        <v>950</v>
      </c>
      <c r="B1027" s="96">
        <v>0</v>
      </c>
    </row>
    <row r="1028" spans="1:2" ht="14.25">
      <c r="A1028" s="95" t="s">
        <v>951</v>
      </c>
      <c r="B1028" s="96">
        <v>0</v>
      </c>
    </row>
    <row r="1029" spans="1:2" ht="14.25">
      <c r="A1029" s="95" t="s">
        <v>952</v>
      </c>
      <c r="B1029" s="96">
        <v>117</v>
      </c>
    </row>
    <row r="1030" spans="1:2" ht="14.25">
      <c r="A1030" s="95" t="s">
        <v>953</v>
      </c>
      <c r="B1030" s="96">
        <v>100</v>
      </c>
    </row>
    <row r="1031" spans="1:2" ht="14.25">
      <c r="A1031" s="95" t="s">
        <v>954</v>
      </c>
      <c r="B1031" s="96">
        <v>0</v>
      </c>
    </row>
    <row r="1032" spans="1:2" ht="14.25">
      <c r="A1032" s="95" t="s">
        <v>955</v>
      </c>
      <c r="B1032" s="96">
        <v>0</v>
      </c>
    </row>
    <row r="1033" spans="1:2" ht="14.25">
      <c r="A1033" s="95" t="s">
        <v>956</v>
      </c>
      <c r="B1033" s="96">
        <v>0</v>
      </c>
    </row>
    <row r="1034" spans="1:2" ht="14.25">
      <c r="A1034" s="95" t="s">
        <v>957</v>
      </c>
      <c r="B1034" s="96">
        <v>0</v>
      </c>
    </row>
    <row r="1035" spans="1:2" ht="14.25">
      <c r="A1035" s="95" t="s">
        <v>958</v>
      </c>
      <c r="B1035" s="96">
        <v>1028</v>
      </c>
    </row>
    <row r="1036" spans="1:2" ht="14.25">
      <c r="A1036" s="95" t="s">
        <v>959</v>
      </c>
      <c r="B1036" s="96">
        <v>1000</v>
      </c>
    </row>
    <row r="1037" spans="1:2" ht="14.25">
      <c r="A1037" s="95" t="s">
        <v>960</v>
      </c>
      <c r="B1037" s="96">
        <v>0</v>
      </c>
    </row>
    <row r="1038" spans="1:2" ht="14.25">
      <c r="A1038" s="95" t="s">
        <v>961</v>
      </c>
      <c r="B1038" s="96">
        <v>5629</v>
      </c>
    </row>
    <row r="1039" spans="1:2" ht="14.25">
      <c r="A1039" s="95" t="s">
        <v>962</v>
      </c>
      <c r="B1039" s="96">
        <v>3325</v>
      </c>
    </row>
    <row r="1040" spans="1:2" ht="14.25">
      <c r="A1040" s="95" t="s">
        <v>168</v>
      </c>
      <c r="B1040" s="96">
        <v>0</v>
      </c>
    </row>
    <row r="1041" spans="1:2" ht="14.25">
      <c r="A1041" s="95" t="s">
        <v>169</v>
      </c>
      <c r="B1041" s="96">
        <v>0</v>
      </c>
    </row>
    <row r="1042" spans="1:2" ht="14.25">
      <c r="A1042" s="95" t="s">
        <v>170</v>
      </c>
      <c r="B1042" s="96">
        <v>0</v>
      </c>
    </row>
    <row r="1043" spans="1:2" ht="14.25">
      <c r="A1043" s="95" t="s">
        <v>963</v>
      </c>
      <c r="B1043" s="96">
        <v>3325</v>
      </c>
    </row>
    <row r="1044" spans="1:2" ht="14.25">
      <c r="A1044" s="95" t="s">
        <v>964</v>
      </c>
      <c r="B1044" s="96">
        <v>0</v>
      </c>
    </row>
    <row r="1045" spans="1:2" ht="14.25">
      <c r="A1045" s="95" t="s">
        <v>965</v>
      </c>
      <c r="B1045" s="96">
        <v>0</v>
      </c>
    </row>
    <row r="1046" spans="1:2" ht="14.25">
      <c r="A1046" s="95" t="s">
        <v>966</v>
      </c>
      <c r="B1046" s="96">
        <v>0</v>
      </c>
    </row>
    <row r="1047" spans="1:2" ht="14.25">
      <c r="A1047" s="95" t="s">
        <v>967</v>
      </c>
      <c r="B1047" s="96">
        <v>0</v>
      </c>
    </row>
    <row r="1048" spans="1:2" ht="14.25">
      <c r="A1048" s="95" t="s">
        <v>968</v>
      </c>
      <c r="B1048" s="96">
        <v>0</v>
      </c>
    </row>
    <row r="1049" spans="1:2" ht="14.25">
      <c r="A1049" s="95" t="s">
        <v>969</v>
      </c>
      <c r="B1049" s="96">
        <v>9451</v>
      </c>
    </row>
    <row r="1050" spans="1:2" ht="14.25">
      <c r="A1050" s="95" t="s">
        <v>168</v>
      </c>
      <c r="B1050" s="96">
        <v>0</v>
      </c>
    </row>
    <row r="1051" spans="1:2" ht="14.25">
      <c r="A1051" s="95" t="s">
        <v>169</v>
      </c>
      <c r="B1051" s="96">
        <v>0</v>
      </c>
    </row>
    <row r="1052" spans="1:2" ht="14.25">
      <c r="A1052" s="95" t="s">
        <v>170</v>
      </c>
      <c r="B1052" s="96">
        <v>0</v>
      </c>
    </row>
    <row r="1053" spans="1:2" ht="14.25">
      <c r="A1053" s="95" t="s">
        <v>970</v>
      </c>
      <c r="B1053" s="96">
        <v>1000</v>
      </c>
    </row>
    <row r="1054" spans="1:2" ht="14.25">
      <c r="A1054" s="95" t="s">
        <v>971</v>
      </c>
      <c r="B1054" s="96">
        <v>0</v>
      </c>
    </row>
    <row r="1055" spans="1:2" ht="14.25">
      <c r="A1055" s="95" t="s">
        <v>972</v>
      </c>
      <c r="B1055" s="96">
        <v>0</v>
      </c>
    </row>
    <row r="1056" spans="1:2" ht="14.25">
      <c r="A1056" s="95" t="s">
        <v>973</v>
      </c>
      <c r="B1056" s="96">
        <v>0</v>
      </c>
    </row>
    <row r="1057" spans="1:2" ht="14.25">
      <c r="A1057" s="95" t="s">
        <v>974</v>
      </c>
      <c r="B1057" s="96">
        <v>0</v>
      </c>
    </row>
    <row r="1058" spans="1:2" ht="14.25">
      <c r="A1058" s="95" t="s">
        <v>975</v>
      </c>
      <c r="B1058" s="96">
        <v>8451</v>
      </c>
    </row>
    <row r="1059" spans="1:2" ht="14.25">
      <c r="A1059" s="95" t="s">
        <v>976</v>
      </c>
      <c r="B1059" s="96">
        <v>21543</v>
      </c>
    </row>
    <row r="1060" spans="1:2" ht="14.25">
      <c r="A1060" s="95" t="s">
        <v>977</v>
      </c>
      <c r="B1060" s="96">
        <v>13723</v>
      </c>
    </row>
    <row r="1061" spans="1:2" ht="14.25">
      <c r="A1061" s="95" t="s">
        <v>978</v>
      </c>
      <c r="B1061" s="96">
        <v>25</v>
      </c>
    </row>
    <row r="1062" spans="1:2" ht="14.25">
      <c r="A1062" s="95" t="s">
        <v>979</v>
      </c>
      <c r="B1062" s="96">
        <v>7744</v>
      </c>
    </row>
    <row r="1063" spans="1:2" ht="14.25">
      <c r="A1063" s="95" t="s">
        <v>980</v>
      </c>
      <c r="B1063" s="96">
        <v>51</v>
      </c>
    </row>
    <row r="1064" spans="1:2" ht="14.25">
      <c r="A1064" s="95" t="s">
        <v>981</v>
      </c>
      <c r="B1064" s="96">
        <v>99</v>
      </c>
    </row>
    <row r="1065" spans="1:2" ht="14.25">
      <c r="A1065" s="95" t="s">
        <v>168</v>
      </c>
      <c r="B1065" s="96">
        <v>0</v>
      </c>
    </row>
    <row r="1066" spans="1:2" ht="14.25">
      <c r="A1066" s="95" t="s">
        <v>169</v>
      </c>
      <c r="B1066" s="96">
        <v>99</v>
      </c>
    </row>
    <row r="1067" spans="1:2" ht="14.25">
      <c r="A1067" s="95" t="s">
        <v>170</v>
      </c>
      <c r="B1067" s="96">
        <v>0</v>
      </c>
    </row>
    <row r="1068" spans="1:2" ht="14.25">
      <c r="A1068" s="95" t="s">
        <v>967</v>
      </c>
      <c r="B1068" s="96">
        <v>0</v>
      </c>
    </row>
    <row r="1069" spans="1:2" ht="14.25">
      <c r="A1069" s="95" t="s">
        <v>982</v>
      </c>
      <c r="B1069" s="96">
        <v>0</v>
      </c>
    </row>
    <row r="1070" spans="1:2" ht="14.25">
      <c r="A1070" s="95" t="s">
        <v>983</v>
      </c>
      <c r="B1070" s="96">
        <v>0</v>
      </c>
    </row>
    <row r="1071" spans="1:2" ht="14.25">
      <c r="A1071" s="95" t="s">
        <v>984</v>
      </c>
      <c r="B1071" s="96">
        <v>137</v>
      </c>
    </row>
    <row r="1072" spans="1:2" ht="14.25">
      <c r="A1072" s="95" t="s">
        <v>985</v>
      </c>
      <c r="B1072" s="96">
        <v>0</v>
      </c>
    </row>
    <row r="1073" spans="1:2" ht="14.25">
      <c r="A1073" s="95" t="s">
        <v>986</v>
      </c>
      <c r="B1073" s="96">
        <v>0</v>
      </c>
    </row>
    <row r="1074" spans="1:2" ht="14.25">
      <c r="A1074" s="95" t="s">
        <v>987</v>
      </c>
      <c r="B1074" s="96">
        <v>137</v>
      </c>
    </row>
    <row r="1075" spans="1:2" ht="14.25">
      <c r="A1075" s="95" t="s">
        <v>988</v>
      </c>
      <c r="B1075" s="96">
        <v>0</v>
      </c>
    </row>
    <row r="1076" spans="1:2" ht="14.25">
      <c r="A1076" s="95" t="s">
        <v>989</v>
      </c>
      <c r="B1076" s="96">
        <v>74576</v>
      </c>
    </row>
    <row r="1077" spans="1:2" ht="14.25">
      <c r="A1077" s="95" t="s">
        <v>990</v>
      </c>
      <c r="B1077" s="96">
        <v>50188</v>
      </c>
    </row>
    <row r="1078" spans="1:2" ht="14.25">
      <c r="A1078" s="95" t="s">
        <v>991</v>
      </c>
      <c r="B1078" s="96">
        <v>24388</v>
      </c>
    </row>
    <row r="1079" spans="1:2" ht="14.25">
      <c r="A1079" s="95" t="s">
        <v>116</v>
      </c>
      <c r="B1079" s="96">
        <v>48359</v>
      </c>
    </row>
    <row r="1080" spans="1:2" ht="14.25">
      <c r="A1080" s="95" t="s">
        <v>992</v>
      </c>
      <c r="B1080" s="96">
        <v>0</v>
      </c>
    </row>
    <row r="1081" spans="1:2" ht="14.25">
      <c r="A1081" s="95" t="s">
        <v>168</v>
      </c>
      <c r="B1081" s="96">
        <v>0</v>
      </c>
    </row>
    <row r="1082" spans="1:2" ht="14.25">
      <c r="A1082" s="95" t="s">
        <v>169</v>
      </c>
      <c r="B1082" s="96">
        <v>0</v>
      </c>
    </row>
    <row r="1083" spans="1:2" ht="14.25">
      <c r="A1083" s="95" t="s">
        <v>170</v>
      </c>
      <c r="B1083" s="96">
        <v>0</v>
      </c>
    </row>
    <row r="1084" spans="1:2" ht="14.25">
      <c r="A1084" s="95" t="s">
        <v>993</v>
      </c>
      <c r="B1084" s="96">
        <v>0</v>
      </c>
    </row>
    <row r="1085" spans="1:2" ht="14.25">
      <c r="A1085" s="95" t="s">
        <v>994</v>
      </c>
      <c r="B1085" s="96">
        <v>0</v>
      </c>
    </row>
    <row r="1086" spans="1:2" ht="14.25">
      <c r="A1086" s="95" t="s">
        <v>995</v>
      </c>
      <c r="B1086" s="96">
        <v>0</v>
      </c>
    </row>
    <row r="1087" spans="1:2" ht="14.25">
      <c r="A1087" s="95" t="s">
        <v>996</v>
      </c>
      <c r="B1087" s="96">
        <v>0</v>
      </c>
    </row>
    <row r="1088" spans="1:2" ht="14.25">
      <c r="A1088" s="95" t="s">
        <v>997</v>
      </c>
      <c r="B1088" s="96">
        <v>0</v>
      </c>
    </row>
    <row r="1089" spans="1:2" ht="14.25">
      <c r="A1089" s="95" t="s">
        <v>998</v>
      </c>
      <c r="B1089" s="96">
        <v>0</v>
      </c>
    </row>
    <row r="1090" spans="1:2" ht="14.25">
      <c r="A1090" s="95" t="s">
        <v>999</v>
      </c>
      <c r="B1090" s="96">
        <v>1435</v>
      </c>
    </row>
    <row r="1091" spans="1:2" ht="14.25">
      <c r="A1091" s="95" t="s">
        <v>168</v>
      </c>
      <c r="B1091" s="96">
        <v>343</v>
      </c>
    </row>
    <row r="1092" spans="1:2" ht="14.25">
      <c r="A1092" s="95" t="s">
        <v>169</v>
      </c>
      <c r="B1092" s="96">
        <v>31</v>
      </c>
    </row>
    <row r="1093" spans="1:2" ht="14.25">
      <c r="A1093" s="95" t="s">
        <v>170</v>
      </c>
      <c r="B1093" s="96">
        <v>10</v>
      </c>
    </row>
    <row r="1094" spans="1:2" ht="14.25">
      <c r="A1094" s="95" t="s">
        <v>1000</v>
      </c>
      <c r="B1094" s="96">
        <v>0</v>
      </c>
    </row>
    <row r="1095" spans="1:2" ht="14.25">
      <c r="A1095" s="95" t="s">
        <v>1001</v>
      </c>
      <c r="B1095" s="96">
        <v>0</v>
      </c>
    </row>
    <row r="1096" spans="1:2" ht="14.25">
      <c r="A1096" s="95" t="s">
        <v>1002</v>
      </c>
      <c r="B1096" s="96">
        <v>0</v>
      </c>
    </row>
    <row r="1097" spans="1:2" ht="14.25">
      <c r="A1097" s="95" t="s">
        <v>1003</v>
      </c>
      <c r="B1097" s="96">
        <v>0</v>
      </c>
    </row>
    <row r="1098" spans="1:2" ht="14.25">
      <c r="A1098" s="95" t="s">
        <v>1004</v>
      </c>
      <c r="B1098" s="96">
        <v>0</v>
      </c>
    </row>
    <row r="1099" spans="1:2" ht="14.25">
      <c r="A1099" s="95" t="s">
        <v>1005</v>
      </c>
      <c r="B1099" s="96">
        <v>0</v>
      </c>
    </row>
    <row r="1100" spans="1:2" ht="14.25">
      <c r="A1100" s="95" t="s">
        <v>1006</v>
      </c>
      <c r="B1100" s="96">
        <v>150</v>
      </c>
    </row>
    <row r="1101" spans="1:2" ht="14.25">
      <c r="A1101" s="95" t="s">
        <v>1007</v>
      </c>
      <c r="B1101" s="96">
        <v>0</v>
      </c>
    </row>
    <row r="1102" spans="1:2" ht="14.25">
      <c r="A1102" s="95" t="s">
        <v>1008</v>
      </c>
      <c r="B1102" s="96">
        <v>0</v>
      </c>
    </row>
    <row r="1103" spans="1:2" ht="14.25">
      <c r="A1103" s="95" t="s">
        <v>1009</v>
      </c>
      <c r="B1103" s="96">
        <v>0</v>
      </c>
    </row>
    <row r="1104" spans="1:2" ht="14.25">
      <c r="A1104" s="95" t="s">
        <v>1010</v>
      </c>
      <c r="B1104" s="96">
        <v>0</v>
      </c>
    </row>
    <row r="1105" spans="1:2" ht="14.25">
      <c r="A1105" s="95" t="s">
        <v>1011</v>
      </c>
      <c r="B1105" s="96">
        <v>901</v>
      </c>
    </row>
    <row r="1106" spans="1:2" ht="14.25">
      <c r="A1106" s="95" t="s">
        <v>1012</v>
      </c>
      <c r="B1106" s="96">
        <v>1225</v>
      </c>
    </row>
    <row r="1107" spans="1:2" ht="14.25">
      <c r="A1107" s="95" t="s">
        <v>168</v>
      </c>
      <c r="B1107" s="96">
        <v>0</v>
      </c>
    </row>
    <row r="1108" spans="1:2" ht="14.25">
      <c r="A1108" s="95" t="s">
        <v>169</v>
      </c>
      <c r="B1108" s="96">
        <v>0</v>
      </c>
    </row>
    <row r="1109" spans="1:2" ht="14.25">
      <c r="A1109" s="95" t="s">
        <v>170</v>
      </c>
      <c r="B1109" s="96">
        <v>0</v>
      </c>
    </row>
    <row r="1110" spans="1:2" ht="14.25">
      <c r="A1110" s="95" t="s">
        <v>1013</v>
      </c>
      <c r="B1110" s="96">
        <v>1225</v>
      </c>
    </row>
    <row r="1111" spans="1:2" ht="14.25">
      <c r="A1111" s="95" t="s">
        <v>1014</v>
      </c>
      <c r="B1111" s="96">
        <v>61</v>
      </c>
    </row>
    <row r="1112" spans="1:2" ht="14.25">
      <c r="A1112" s="95" t="s">
        <v>168</v>
      </c>
      <c r="B1112" s="96">
        <v>0</v>
      </c>
    </row>
    <row r="1113" spans="1:2" ht="14.25">
      <c r="A1113" s="95" t="s">
        <v>169</v>
      </c>
      <c r="B1113" s="96">
        <v>0</v>
      </c>
    </row>
    <row r="1114" spans="1:2" ht="14.25">
      <c r="A1114" s="95" t="s">
        <v>170</v>
      </c>
      <c r="B1114" s="96">
        <v>0</v>
      </c>
    </row>
    <row r="1115" spans="1:2" ht="14.25">
      <c r="A1115" s="95" t="s">
        <v>1015</v>
      </c>
      <c r="B1115" s="96">
        <v>0</v>
      </c>
    </row>
    <row r="1116" spans="1:2" ht="14.25">
      <c r="A1116" s="95" t="s">
        <v>1016</v>
      </c>
      <c r="B1116" s="96">
        <v>0</v>
      </c>
    </row>
    <row r="1117" spans="1:2" ht="14.25">
      <c r="A1117" s="95" t="s">
        <v>1017</v>
      </c>
      <c r="B1117" s="96">
        <v>0</v>
      </c>
    </row>
    <row r="1118" spans="1:2" ht="14.25">
      <c r="A1118" s="95" t="s">
        <v>1018</v>
      </c>
      <c r="B1118" s="96">
        <v>0</v>
      </c>
    </row>
    <row r="1119" spans="1:2" ht="14.25">
      <c r="A1119" s="95" t="s">
        <v>1019</v>
      </c>
      <c r="B1119" s="96">
        <v>0</v>
      </c>
    </row>
    <row r="1120" spans="1:2" ht="14.25">
      <c r="A1120" s="95" t="s">
        <v>1020</v>
      </c>
      <c r="B1120" s="96">
        <v>61</v>
      </c>
    </row>
    <row r="1121" spans="1:2" ht="14.25">
      <c r="A1121" s="95" t="s">
        <v>1021</v>
      </c>
      <c r="B1121" s="96">
        <v>0</v>
      </c>
    </row>
    <row r="1122" spans="1:2" ht="14.25">
      <c r="A1122" s="95" t="s">
        <v>967</v>
      </c>
      <c r="B1122" s="96">
        <v>0</v>
      </c>
    </row>
    <row r="1123" spans="1:2" ht="14.25">
      <c r="A1123" s="95" t="s">
        <v>1022</v>
      </c>
      <c r="B1123" s="96">
        <v>0</v>
      </c>
    </row>
    <row r="1124" spans="1:2" ht="14.25">
      <c r="A1124" s="95" t="s">
        <v>1023</v>
      </c>
      <c r="B1124" s="96">
        <v>0</v>
      </c>
    </row>
    <row r="1125" spans="1:2" ht="14.25">
      <c r="A1125" s="95" t="s">
        <v>1024</v>
      </c>
      <c r="B1125" s="96">
        <v>981</v>
      </c>
    </row>
    <row r="1126" spans="1:2" ht="14.25">
      <c r="A1126" s="95" t="s">
        <v>168</v>
      </c>
      <c r="B1126" s="96">
        <v>691</v>
      </c>
    </row>
    <row r="1127" spans="1:2" ht="14.25">
      <c r="A1127" s="95" t="s">
        <v>169</v>
      </c>
      <c r="B1127" s="96">
        <v>49</v>
      </c>
    </row>
    <row r="1128" spans="1:2" ht="14.25">
      <c r="A1128" s="95" t="s">
        <v>170</v>
      </c>
      <c r="B1128" s="96">
        <v>0</v>
      </c>
    </row>
    <row r="1129" spans="1:2" ht="14.25">
      <c r="A1129" s="95" t="s">
        <v>1025</v>
      </c>
      <c r="B1129" s="96">
        <v>0</v>
      </c>
    </row>
    <row r="1130" spans="1:2" ht="14.25">
      <c r="A1130" s="95" t="s">
        <v>1026</v>
      </c>
      <c r="B1130" s="96">
        <v>213</v>
      </c>
    </row>
    <row r="1131" spans="1:2" ht="14.25">
      <c r="A1131" s="95" t="s">
        <v>1027</v>
      </c>
      <c r="B1131" s="96">
        <v>8</v>
      </c>
    </row>
    <row r="1132" spans="1:2" ht="14.25">
      <c r="A1132" s="95" t="s">
        <v>1028</v>
      </c>
      <c r="B1132" s="96">
        <v>0</v>
      </c>
    </row>
    <row r="1133" spans="1:2" ht="14.25">
      <c r="A1133" s="95" t="s">
        <v>1029</v>
      </c>
      <c r="B1133" s="96">
        <v>20</v>
      </c>
    </row>
    <row r="1134" spans="1:2" ht="14.25">
      <c r="A1134" s="95" t="s">
        <v>1030</v>
      </c>
      <c r="B1134" s="96">
        <v>737</v>
      </c>
    </row>
    <row r="1135" spans="1:2" ht="14.25">
      <c r="A1135" s="95" t="s">
        <v>168</v>
      </c>
      <c r="B1135" s="96">
        <v>664</v>
      </c>
    </row>
    <row r="1136" spans="1:2" ht="14.25">
      <c r="A1136" s="95" t="s">
        <v>169</v>
      </c>
      <c r="B1136" s="96">
        <v>73</v>
      </c>
    </row>
    <row r="1137" spans="1:2" ht="14.25">
      <c r="A1137" s="95" t="s">
        <v>170</v>
      </c>
      <c r="B1137" s="96">
        <v>0</v>
      </c>
    </row>
    <row r="1138" spans="1:2" ht="14.25">
      <c r="A1138" s="95" t="s">
        <v>1031</v>
      </c>
      <c r="B1138" s="96">
        <v>0</v>
      </c>
    </row>
    <row r="1139" spans="1:2" ht="14.25">
      <c r="A1139" s="95" t="s">
        <v>1032</v>
      </c>
      <c r="B1139" s="96">
        <v>0</v>
      </c>
    </row>
    <row r="1140" spans="1:2" ht="14.25">
      <c r="A1140" s="95" t="s">
        <v>1033</v>
      </c>
      <c r="B1140" s="96">
        <v>0</v>
      </c>
    </row>
    <row r="1141" spans="1:2" ht="14.25">
      <c r="A1141" s="95" t="s">
        <v>1034</v>
      </c>
      <c r="B1141" s="96">
        <v>2227</v>
      </c>
    </row>
    <row r="1142" spans="1:2" ht="14.25">
      <c r="A1142" s="95" t="s">
        <v>168</v>
      </c>
      <c r="B1142" s="96">
        <v>0</v>
      </c>
    </row>
    <row r="1143" spans="1:2" ht="14.25">
      <c r="A1143" s="95" t="s">
        <v>169</v>
      </c>
      <c r="B1143" s="96">
        <v>0</v>
      </c>
    </row>
    <row r="1144" spans="1:2" ht="14.25">
      <c r="A1144" s="95" t="s">
        <v>170</v>
      </c>
      <c r="B1144" s="96">
        <v>0</v>
      </c>
    </row>
    <row r="1145" spans="1:2" ht="14.25">
      <c r="A1145" s="95" t="s">
        <v>1035</v>
      </c>
      <c r="B1145" s="96">
        <v>0</v>
      </c>
    </row>
    <row r="1146" spans="1:2" ht="14.25">
      <c r="A1146" s="95" t="s">
        <v>1036</v>
      </c>
      <c r="B1146" s="96">
        <v>1085</v>
      </c>
    </row>
    <row r="1147" spans="1:2" ht="14.25">
      <c r="A1147" s="95" t="s">
        <v>1037</v>
      </c>
      <c r="B1147" s="96">
        <v>1142</v>
      </c>
    </row>
    <row r="1148" spans="1:2" ht="14.25">
      <c r="A1148" s="95" t="s">
        <v>1038</v>
      </c>
      <c r="B1148" s="96">
        <v>41693</v>
      </c>
    </row>
    <row r="1149" spans="1:2" ht="14.25">
      <c r="A1149" s="95" t="s">
        <v>1039</v>
      </c>
      <c r="B1149" s="96">
        <v>0</v>
      </c>
    </row>
    <row r="1150" spans="1:2" ht="14.25">
      <c r="A1150" s="95" t="s">
        <v>1040</v>
      </c>
      <c r="B1150" s="96">
        <v>329</v>
      </c>
    </row>
    <row r="1151" spans="1:2" ht="14.25">
      <c r="A1151" s="95" t="s">
        <v>1041</v>
      </c>
      <c r="B1151" s="96">
        <v>0</v>
      </c>
    </row>
    <row r="1152" spans="1:2" ht="14.25">
      <c r="A1152" s="95" t="s">
        <v>1042</v>
      </c>
      <c r="B1152" s="96">
        <v>0</v>
      </c>
    </row>
    <row r="1153" spans="1:2" ht="14.25">
      <c r="A1153" s="95" t="s">
        <v>1043</v>
      </c>
      <c r="B1153" s="96">
        <v>0</v>
      </c>
    </row>
    <row r="1154" spans="1:2" ht="14.25">
      <c r="A1154" s="95" t="s">
        <v>1044</v>
      </c>
      <c r="B1154" s="96">
        <v>41364</v>
      </c>
    </row>
    <row r="1155" spans="1:2" ht="14.25">
      <c r="A1155" s="95" t="s">
        <v>117</v>
      </c>
      <c r="B1155" s="96">
        <v>44330</v>
      </c>
    </row>
    <row r="1156" spans="1:2" ht="14.25">
      <c r="A1156" s="95" t="s">
        <v>1045</v>
      </c>
      <c r="B1156" s="96">
        <v>5546</v>
      </c>
    </row>
    <row r="1157" spans="1:2" ht="14.25">
      <c r="A1157" s="95" t="s">
        <v>168</v>
      </c>
      <c r="B1157" s="96">
        <v>595</v>
      </c>
    </row>
    <row r="1158" spans="1:2" ht="14.25">
      <c r="A1158" s="95" t="s">
        <v>169</v>
      </c>
      <c r="B1158" s="96">
        <v>114</v>
      </c>
    </row>
    <row r="1159" spans="1:2" ht="14.25">
      <c r="A1159" s="95" t="s">
        <v>170</v>
      </c>
      <c r="B1159" s="96">
        <v>0</v>
      </c>
    </row>
    <row r="1160" spans="1:2" ht="14.25">
      <c r="A1160" s="95" t="s">
        <v>1046</v>
      </c>
      <c r="B1160" s="96">
        <v>0</v>
      </c>
    </row>
    <row r="1161" spans="1:2" ht="14.25">
      <c r="A1161" s="95" t="s">
        <v>1047</v>
      </c>
      <c r="B1161" s="96">
        <v>0</v>
      </c>
    </row>
    <row r="1162" spans="1:2" ht="14.25">
      <c r="A1162" s="95" t="s">
        <v>1048</v>
      </c>
      <c r="B1162" s="96">
        <v>0</v>
      </c>
    </row>
    <row r="1163" spans="1:2" ht="14.25">
      <c r="A1163" s="95" t="s">
        <v>1049</v>
      </c>
      <c r="B1163" s="96">
        <v>0</v>
      </c>
    </row>
    <row r="1164" spans="1:2" ht="14.25">
      <c r="A1164" s="95" t="s">
        <v>176</v>
      </c>
      <c r="B1164" s="96">
        <v>0</v>
      </c>
    </row>
    <row r="1165" spans="1:2" ht="14.25">
      <c r="A1165" s="95" t="s">
        <v>1050</v>
      </c>
      <c r="B1165" s="96">
        <v>4837</v>
      </c>
    </row>
    <row r="1166" spans="1:2" ht="14.25">
      <c r="A1166" s="95" t="s">
        <v>1051</v>
      </c>
      <c r="B1166" s="96">
        <v>7313</v>
      </c>
    </row>
    <row r="1167" spans="1:2" ht="14.25">
      <c r="A1167" s="95" t="s">
        <v>168</v>
      </c>
      <c r="B1167" s="96">
        <v>476</v>
      </c>
    </row>
    <row r="1168" spans="1:2" ht="14.25">
      <c r="A1168" s="95" t="s">
        <v>169</v>
      </c>
      <c r="B1168" s="96">
        <v>48</v>
      </c>
    </row>
    <row r="1169" spans="1:2" ht="14.25">
      <c r="A1169" s="95" t="s">
        <v>170</v>
      </c>
      <c r="B1169" s="96">
        <v>0</v>
      </c>
    </row>
    <row r="1170" spans="1:2" ht="14.25">
      <c r="A1170" s="95" t="s">
        <v>1052</v>
      </c>
      <c r="B1170" s="96">
        <v>5041</v>
      </c>
    </row>
    <row r="1171" spans="1:2" ht="14.25">
      <c r="A1171" s="95" t="s">
        <v>1053</v>
      </c>
      <c r="B1171" s="96">
        <v>113</v>
      </c>
    </row>
    <row r="1172" spans="1:2" ht="14.25">
      <c r="A1172" s="95" t="s">
        <v>1054</v>
      </c>
      <c r="B1172" s="96">
        <v>1635</v>
      </c>
    </row>
    <row r="1173" spans="1:2" ht="14.25">
      <c r="A1173" s="95" t="s">
        <v>1055</v>
      </c>
      <c r="B1173" s="96">
        <v>28750</v>
      </c>
    </row>
    <row r="1174" spans="1:2" ht="14.25">
      <c r="A1174" s="95" t="s">
        <v>168</v>
      </c>
      <c r="B1174" s="96">
        <v>17</v>
      </c>
    </row>
    <row r="1175" spans="1:2" ht="14.25">
      <c r="A1175" s="95" t="s">
        <v>169</v>
      </c>
      <c r="B1175" s="96">
        <v>0</v>
      </c>
    </row>
    <row r="1176" spans="1:2" ht="14.25">
      <c r="A1176" s="95" t="s">
        <v>170</v>
      </c>
      <c r="B1176" s="96">
        <v>0</v>
      </c>
    </row>
    <row r="1177" spans="1:2" ht="14.25">
      <c r="A1177" s="95" t="s">
        <v>1056</v>
      </c>
      <c r="B1177" s="96">
        <v>0</v>
      </c>
    </row>
    <row r="1178" spans="1:2" ht="14.25">
      <c r="A1178" s="95" t="s">
        <v>1057</v>
      </c>
      <c r="B1178" s="96">
        <v>28733</v>
      </c>
    </row>
    <row r="1179" spans="1:2" ht="14.25">
      <c r="A1179" s="95" t="s">
        <v>1058</v>
      </c>
      <c r="B1179" s="96">
        <v>2721</v>
      </c>
    </row>
    <row r="1180" spans="1:2" ht="14.25">
      <c r="A1180" s="95" t="s">
        <v>1059</v>
      </c>
      <c r="B1180" s="96">
        <v>0</v>
      </c>
    </row>
    <row r="1181" spans="1:2" ht="14.25">
      <c r="A1181" s="95" t="s">
        <v>1060</v>
      </c>
      <c r="B1181" s="96">
        <v>2721</v>
      </c>
    </row>
    <row r="1182" spans="1:2" ht="14.25">
      <c r="A1182" s="95" t="s">
        <v>1061</v>
      </c>
      <c r="B1182" s="96">
        <v>11709</v>
      </c>
    </row>
    <row r="1183" spans="1:2" ht="14.25">
      <c r="A1183" s="95" t="s">
        <v>1062</v>
      </c>
      <c r="B1183" s="96">
        <v>0</v>
      </c>
    </row>
    <row r="1184" spans="1:2" ht="14.25">
      <c r="A1184" s="95" t="s">
        <v>168</v>
      </c>
      <c r="B1184" s="96">
        <v>0</v>
      </c>
    </row>
    <row r="1185" spans="1:2" ht="14.25">
      <c r="A1185" s="95" t="s">
        <v>169</v>
      </c>
      <c r="B1185" s="96">
        <v>0</v>
      </c>
    </row>
    <row r="1186" spans="1:2" ht="14.25">
      <c r="A1186" s="95" t="s">
        <v>170</v>
      </c>
      <c r="B1186" s="96">
        <v>0</v>
      </c>
    </row>
    <row r="1187" spans="1:2" ht="14.25">
      <c r="A1187" s="95" t="s">
        <v>1063</v>
      </c>
      <c r="B1187" s="96">
        <v>0</v>
      </c>
    </row>
    <row r="1188" spans="1:2" ht="14.25">
      <c r="A1188" s="95" t="s">
        <v>176</v>
      </c>
      <c r="B1188" s="96">
        <v>0</v>
      </c>
    </row>
    <row r="1189" spans="1:2" ht="14.25">
      <c r="A1189" s="95" t="s">
        <v>1064</v>
      </c>
      <c r="B1189" s="96">
        <v>0</v>
      </c>
    </row>
    <row r="1190" spans="1:2" ht="14.25">
      <c r="A1190" s="95" t="s">
        <v>1065</v>
      </c>
      <c r="B1190" s="96">
        <v>0</v>
      </c>
    </row>
    <row r="1191" spans="1:2" ht="14.25">
      <c r="A1191" s="95" t="s">
        <v>1066</v>
      </c>
      <c r="B1191" s="96">
        <v>0</v>
      </c>
    </row>
    <row r="1192" spans="1:2" ht="14.25">
      <c r="A1192" s="95" t="s">
        <v>1067</v>
      </c>
      <c r="B1192" s="96">
        <v>0</v>
      </c>
    </row>
    <row r="1193" spans="1:2" ht="14.25">
      <c r="A1193" s="95" t="s">
        <v>1068</v>
      </c>
      <c r="B1193" s="96">
        <v>0</v>
      </c>
    </row>
    <row r="1194" spans="1:2" ht="14.25">
      <c r="A1194" s="95" t="s">
        <v>1069</v>
      </c>
      <c r="B1194" s="96">
        <v>0</v>
      </c>
    </row>
    <row r="1195" spans="1:2" ht="14.25">
      <c r="A1195" s="95" t="s">
        <v>1070</v>
      </c>
      <c r="B1195" s="96">
        <v>0</v>
      </c>
    </row>
    <row r="1196" spans="1:2" ht="14.25">
      <c r="A1196" s="95" t="s">
        <v>1071</v>
      </c>
      <c r="B1196" s="96">
        <v>0</v>
      </c>
    </row>
    <row r="1197" spans="1:2" ht="14.25">
      <c r="A1197" s="95" t="s">
        <v>1072</v>
      </c>
      <c r="B1197" s="96">
        <v>0</v>
      </c>
    </row>
    <row r="1198" spans="1:2" ht="14.25">
      <c r="A1198" s="95" t="s">
        <v>1073</v>
      </c>
      <c r="B1198" s="96">
        <v>0</v>
      </c>
    </row>
    <row r="1199" spans="1:2" ht="14.25">
      <c r="A1199" s="95" t="s">
        <v>1074</v>
      </c>
      <c r="B1199" s="96">
        <v>0</v>
      </c>
    </row>
    <row r="1200" spans="1:2" ht="14.25">
      <c r="A1200" s="95" t="s">
        <v>1075</v>
      </c>
      <c r="B1200" s="96">
        <v>3073</v>
      </c>
    </row>
    <row r="1201" spans="1:2" ht="14.25">
      <c r="A1201" s="95" t="s">
        <v>1076</v>
      </c>
      <c r="B1201" s="96">
        <v>0</v>
      </c>
    </row>
    <row r="1202" spans="1:2" ht="14.25">
      <c r="A1202" s="95" t="s">
        <v>1077</v>
      </c>
      <c r="B1202" s="96">
        <v>0</v>
      </c>
    </row>
    <row r="1203" spans="1:2" ht="14.25">
      <c r="A1203" s="95" t="s">
        <v>1078</v>
      </c>
      <c r="B1203" s="96">
        <v>0</v>
      </c>
    </row>
    <row r="1204" spans="1:2" ht="14.25">
      <c r="A1204" s="95" t="s">
        <v>1079</v>
      </c>
      <c r="B1204" s="96">
        <v>0</v>
      </c>
    </row>
    <row r="1205" spans="1:2" ht="14.25">
      <c r="A1205" s="95" t="s">
        <v>1080</v>
      </c>
      <c r="B1205" s="96">
        <v>3073</v>
      </c>
    </row>
    <row r="1206" spans="1:2" ht="14.25">
      <c r="A1206" s="95" t="s">
        <v>1081</v>
      </c>
      <c r="B1206" s="96">
        <v>0</v>
      </c>
    </row>
    <row r="1207" spans="1:2" ht="14.25">
      <c r="A1207" s="95" t="s">
        <v>1082</v>
      </c>
      <c r="B1207" s="96">
        <v>0</v>
      </c>
    </row>
    <row r="1208" spans="1:2" ht="14.25">
      <c r="A1208" s="95" t="s">
        <v>1083</v>
      </c>
      <c r="B1208" s="96">
        <v>0</v>
      </c>
    </row>
    <row r="1209" spans="1:2" ht="14.25">
      <c r="A1209" s="95" t="s">
        <v>1084</v>
      </c>
      <c r="B1209" s="96">
        <v>8636</v>
      </c>
    </row>
    <row r="1210" spans="1:2" ht="14.25">
      <c r="A1210" s="95" t="s">
        <v>1085</v>
      </c>
      <c r="B1210" s="96">
        <v>8636</v>
      </c>
    </row>
    <row r="1211" spans="1:2" ht="14.25">
      <c r="A1211" s="95" t="s">
        <v>1086</v>
      </c>
      <c r="B1211" s="96">
        <v>2773</v>
      </c>
    </row>
    <row r="1212" spans="1:2" ht="14.25">
      <c r="A1212" s="95" t="s">
        <v>1087</v>
      </c>
      <c r="B1212" s="96">
        <v>0</v>
      </c>
    </row>
    <row r="1213" spans="1:2" ht="14.25">
      <c r="A1213" s="95" t="s">
        <v>1088</v>
      </c>
      <c r="B1213" s="96">
        <v>0</v>
      </c>
    </row>
    <row r="1214" spans="1:2" ht="14.25">
      <c r="A1214" s="95" t="s">
        <v>1089</v>
      </c>
      <c r="B1214" s="96">
        <v>0</v>
      </c>
    </row>
    <row r="1215" spans="1:2" ht="14.25">
      <c r="A1215" s="95" t="s">
        <v>1090</v>
      </c>
      <c r="B1215" s="96">
        <v>0</v>
      </c>
    </row>
    <row r="1216" spans="1:2" ht="14.25">
      <c r="A1216" s="95" t="s">
        <v>1091</v>
      </c>
      <c r="B1216" s="96">
        <v>0</v>
      </c>
    </row>
    <row r="1217" spans="1:2" ht="14.25">
      <c r="A1217" s="95" t="s">
        <v>822</v>
      </c>
      <c r="B1217" s="96">
        <v>0</v>
      </c>
    </row>
    <row r="1218" spans="1:2" ht="14.25">
      <c r="A1218" s="95" t="s">
        <v>1092</v>
      </c>
      <c r="B1218" s="96">
        <v>0</v>
      </c>
    </row>
    <row r="1219" spans="1:2" ht="14.25">
      <c r="A1219" s="95" t="s">
        <v>1093</v>
      </c>
      <c r="B1219" s="96">
        <v>0</v>
      </c>
    </row>
    <row r="1220" spans="1:2" ht="14.25">
      <c r="A1220" s="95" t="s">
        <v>1094</v>
      </c>
      <c r="B1220" s="96">
        <v>2773</v>
      </c>
    </row>
    <row r="1221" spans="1:2" ht="14.25">
      <c r="A1221" s="95" t="s">
        <v>118</v>
      </c>
      <c r="B1221" s="96">
        <v>10661</v>
      </c>
    </row>
    <row r="1222" spans="1:2" ht="14.25">
      <c r="A1222" s="95" t="s">
        <v>1095</v>
      </c>
      <c r="B1222" s="96">
        <v>3528</v>
      </c>
    </row>
    <row r="1223" spans="1:2" ht="14.25">
      <c r="A1223" s="95" t="s">
        <v>168</v>
      </c>
      <c r="B1223" s="96">
        <v>2944</v>
      </c>
    </row>
    <row r="1224" spans="1:2" ht="14.25">
      <c r="A1224" s="95" t="s">
        <v>169</v>
      </c>
      <c r="B1224" s="96">
        <v>177</v>
      </c>
    </row>
    <row r="1225" spans="1:2" ht="14.25">
      <c r="A1225" s="95" t="s">
        <v>170</v>
      </c>
      <c r="B1225" s="96">
        <v>0</v>
      </c>
    </row>
    <row r="1226" spans="1:2" ht="14.25">
      <c r="A1226" s="95" t="s">
        <v>1096</v>
      </c>
      <c r="B1226" s="96">
        <v>40</v>
      </c>
    </row>
    <row r="1227" spans="1:2" ht="14.25">
      <c r="A1227" s="95" t="s">
        <v>1097</v>
      </c>
      <c r="B1227" s="96">
        <v>0</v>
      </c>
    </row>
    <row r="1228" spans="1:2" ht="14.25">
      <c r="A1228" s="95" t="s">
        <v>1098</v>
      </c>
      <c r="B1228" s="96">
        <v>0</v>
      </c>
    </row>
    <row r="1229" spans="1:2" ht="14.25">
      <c r="A1229" s="95" t="s">
        <v>1099</v>
      </c>
      <c r="B1229" s="96">
        <v>0</v>
      </c>
    </row>
    <row r="1230" spans="1:2" ht="14.25">
      <c r="A1230" s="95" t="s">
        <v>1100</v>
      </c>
      <c r="B1230" s="96">
        <v>0</v>
      </c>
    </row>
    <row r="1231" spans="1:2" ht="14.25">
      <c r="A1231" s="95" t="s">
        <v>1101</v>
      </c>
      <c r="B1231" s="96">
        <v>0</v>
      </c>
    </row>
    <row r="1232" spans="1:2" ht="14.25">
      <c r="A1232" s="95" t="s">
        <v>1102</v>
      </c>
      <c r="B1232" s="96">
        <v>0</v>
      </c>
    </row>
    <row r="1233" spans="1:2" ht="14.25">
      <c r="A1233" s="95" t="s">
        <v>1103</v>
      </c>
      <c r="B1233" s="96">
        <v>34</v>
      </c>
    </row>
    <row r="1234" spans="1:2" ht="14.25">
      <c r="A1234" s="95" t="s">
        <v>1104</v>
      </c>
      <c r="B1234" s="96">
        <v>0</v>
      </c>
    </row>
    <row r="1235" spans="1:2" ht="14.25">
      <c r="A1235" s="95" t="s">
        <v>1105</v>
      </c>
      <c r="B1235" s="96">
        <v>0</v>
      </c>
    </row>
    <row r="1236" spans="1:2" ht="14.25">
      <c r="A1236" s="95" t="s">
        <v>1106</v>
      </c>
      <c r="B1236" s="96">
        <v>0</v>
      </c>
    </row>
    <row r="1237" spans="1:2" ht="14.25">
      <c r="A1237" s="95" t="s">
        <v>1107</v>
      </c>
      <c r="B1237" s="96">
        <v>0</v>
      </c>
    </row>
    <row r="1238" spans="1:2" ht="14.25">
      <c r="A1238" s="95" t="s">
        <v>1108</v>
      </c>
      <c r="B1238" s="96">
        <v>0</v>
      </c>
    </row>
    <row r="1239" spans="1:2" ht="14.25">
      <c r="A1239" s="95" t="s">
        <v>1109</v>
      </c>
      <c r="B1239" s="96">
        <v>0</v>
      </c>
    </row>
    <row r="1240" spans="1:2" ht="14.25">
      <c r="A1240" s="95" t="s">
        <v>1110</v>
      </c>
      <c r="B1240" s="96">
        <v>17</v>
      </c>
    </row>
    <row r="1241" spans="1:2" ht="14.25">
      <c r="A1241" s="95" t="s">
        <v>176</v>
      </c>
      <c r="B1241" s="96">
        <v>233</v>
      </c>
    </row>
    <row r="1242" spans="1:2" ht="14.25">
      <c r="A1242" s="95" t="s">
        <v>1111</v>
      </c>
      <c r="B1242" s="96">
        <v>83</v>
      </c>
    </row>
    <row r="1243" spans="1:2" ht="14.25">
      <c r="A1243" s="95" t="s">
        <v>1112</v>
      </c>
      <c r="B1243" s="96">
        <v>5241</v>
      </c>
    </row>
    <row r="1244" spans="1:2" ht="14.25">
      <c r="A1244" s="95" t="s">
        <v>168</v>
      </c>
      <c r="B1244" s="96">
        <v>1631</v>
      </c>
    </row>
    <row r="1245" spans="1:2" ht="14.25">
      <c r="A1245" s="95" t="s">
        <v>169</v>
      </c>
      <c r="B1245" s="96">
        <v>115</v>
      </c>
    </row>
    <row r="1246" spans="1:2" ht="14.25">
      <c r="A1246" s="95" t="s">
        <v>170</v>
      </c>
      <c r="B1246" s="96">
        <v>0</v>
      </c>
    </row>
    <row r="1247" spans="1:2" ht="14.25">
      <c r="A1247" s="95" t="s">
        <v>1113</v>
      </c>
      <c r="B1247" s="96">
        <v>692</v>
      </c>
    </row>
    <row r="1248" spans="1:2" ht="14.25">
      <c r="A1248" s="95" t="s">
        <v>1114</v>
      </c>
      <c r="B1248" s="96">
        <v>32</v>
      </c>
    </row>
    <row r="1249" spans="1:2" ht="14.25">
      <c r="A1249" s="95" t="s">
        <v>1115</v>
      </c>
      <c r="B1249" s="96">
        <v>0</v>
      </c>
    </row>
    <row r="1250" spans="1:2" ht="14.25">
      <c r="A1250" s="95" t="s">
        <v>1116</v>
      </c>
      <c r="B1250" s="96">
        <v>0</v>
      </c>
    </row>
    <row r="1251" spans="1:2" ht="14.25">
      <c r="A1251" s="95" t="s">
        <v>1117</v>
      </c>
      <c r="B1251" s="96">
        <v>851</v>
      </c>
    </row>
    <row r="1252" spans="1:2" ht="14.25">
      <c r="A1252" s="95" t="s">
        <v>1118</v>
      </c>
      <c r="B1252" s="96">
        <v>290</v>
      </c>
    </row>
    <row r="1253" spans="1:2" ht="14.25">
      <c r="A1253" s="95" t="s">
        <v>1119</v>
      </c>
      <c r="B1253" s="96">
        <v>0</v>
      </c>
    </row>
    <row r="1254" spans="1:2" ht="14.25">
      <c r="A1254" s="95" t="s">
        <v>1120</v>
      </c>
      <c r="B1254" s="96">
        <v>0</v>
      </c>
    </row>
    <row r="1255" spans="1:2" ht="14.25">
      <c r="A1255" s="95" t="s">
        <v>1121</v>
      </c>
      <c r="B1255" s="96">
        <v>0</v>
      </c>
    </row>
    <row r="1256" spans="1:2" ht="14.25">
      <c r="A1256" s="95" t="s">
        <v>1122</v>
      </c>
      <c r="B1256" s="96">
        <v>0</v>
      </c>
    </row>
    <row r="1257" spans="1:2" ht="14.25">
      <c r="A1257" s="95" t="s">
        <v>1123</v>
      </c>
      <c r="B1257" s="96">
        <v>992</v>
      </c>
    </row>
    <row r="1258" spans="1:2" ht="14.25">
      <c r="A1258" s="95" t="s">
        <v>1124</v>
      </c>
      <c r="B1258" s="96">
        <v>0</v>
      </c>
    </row>
    <row r="1259" spans="1:2" ht="14.25">
      <c r="A1259" s="95" t="s">
        <v>1125</v>
      </c>
      <c r="B1259" s="96">
        <v>0</v>
      </c>
    </row>
    <row r="1260" spans="1:2" ht="14.25">
      <c r="A1260" s="95" t="s">
        <v>1126</v>
      </c>
      <c r="B1260" s="96">
        <v>0</v>
      </c>
    </row>
    <row r="1261" spans="1:2" ht="14.25">
      <c r="A1261" s="95" t="s">
        <v>176</v>
      </c>
      <c r="B1261" s="96">
        <v>635</v>
      </c>
    </row>
    <row r="1262" spans="1:2" ht="14.25">
      <c r="A1262" s="95" t="s">
        <v>1127</v>
      </c>
      <c r="B1262" s="96">
        <v>3</v>
      </c>
    </row>
    <row r="1263" spans="1:2" ht="14.25">
      <c r="A1263" s="95" t="s">
        <v>1128</v>
      </c>
      <c r="B1263" s="96">
        <v>0</v>
      </c>
    </row>
    <row r="1264" spans="1:2" ht="14.25">
      <c r="A1264" s="95" t="s">
        <v>168</v>
      </c>
      <c r="B1264" s="96">
        <v>0</v>
      </c>
    </row>
    <row r="1265" spans="1:2" ht="14.25">
      <c r="A1265" s="95" t="s">
        <v>169</v>
      </c>
      <c r="B1265" s="96">
        <v>0</v>
      </c>
    </row>
    <row r="1266" spans="1:2" ht="14.25">
      <c r="A1266" s="95" t="s">
        <v>170</v>
      </c>
      <c r="B1266" s="96">
        <v>0</v>
      </c>
    </row>
    <row r="1267" spans="1:2" ht="14.25">
      <c r="A1267" s="95" t="s">
        <v>1129</v>
      </c>
      <c r="B1267" s="96">
        <v>0</v>
      </c>
    </row>
    <row r="1268" spans="1:2" ht="14.25">
      <c r="A1268" s="95" t="s">
        <v>1130</v>
      </c>
      <c r="B1268" s="96">
        <v>0</v>
      </c>
    </row>
    <row r="1269" spans="1:2" ht="14.25">
      <c r="A1269" s="95" t="s">
        <v>1131</v>
      </c>
      <c r="B1269" s="96">
        <v>0</v>
      </c>
    </row>
    <row r="1270" spans="1:2" ht="14.25">
      <c r="A1270" s="95" t="s">
        <v>176</v>
      </c>
      <c r="B1270" s="96">
        <v>0</v>
      </c>
    </row>
    <row r="1271" spans="1:2" ht="14.25">
      <c r="A1271" s="95" t="s">
        <v>1132</v>
      </c>
      <c r="B1271" s="96">
        <v>0</v>
      </c>
    </row>
    <row r="1272" spans="1:2" ht="14.25">
      <c r="A1272" s="95" t="s">
        <v>1133</v>
      </c>
      <c r="B1272" s="96">
        <v>719</v>
      </c>
    </row>
    <row r="1273" spans="1:2" ht="14.25">
      <c r="A1273" s="95" t="s">
        <v>168</v>
      </c>
      <c r="B1273" s="96">
        <v>130</v>
      </c>
    </row>
    <row r="1274" spans="1:2" ht="14.25">
      <c r="A1274" s="95" t="s">
        <v>169</v>
      </c>
      <c r="B1274" s="96">
        <v>46</v>
      </c>
    </row>
    <row r="1275" spans="1:2" ht="14.25">
      <c r="A1275" s="95" t="s">
        <v>170</v>
      </c>
      <c r="B1275" s="96">
        <v>0</v>
      </c>
    </row>
    <row r="1276" spans="1:2" ht="14.25">
      <c r="A1276" s="95" t="s">
        <v>1134</v>
      </c>
      <c r="B1276" s="96">
        <v>24</v>
      </c>
    </row>
    <row r="1277" spans="1:2" ht="14.25">
      <c r="A1277" s="95" t="s">
        <v>1135</v>
      </c>
      <c r="B1277" s="96">
        <v>0</v>
      </c>
    </row>
    <row r="1278" spans="1:2" ht="14.25">
      <c r="A1278" s="95" t="s">
        <v>1136</v>
      </c>
      <c r="B1278" s="96">
        <v>76</v>
      </c>
    </row>
    <row r="1279" spans="1:2" ht="14.25">
      <c r="A1279" s="95" t="s">
        <v>1137</v>
      </c>
      <c r="B1279" s="96">
        <v>0</v>
      </c>
    </row>
    <row r="1280" spans="1:2" ht="14.25">
      <c r="A1280" s="95" t="s">
        <v>1138</v>
      </c>
      <c r="B1280" s="96">
        <v>0</v>
      </c>
    </row>
    <row r="1281" spans="1:2" ht="14.25">
      <c r="A1281" s="95" t="s">
        <v>1139</v>
      </c>
      <c r="B1281" s="96">
        <v>393</v>
      </c>
    </row>
    <row r="1282" spans="1:2" ht="14.25">
      <c r="A1282" s="95" t="s">
        <v>1140</v>
      </c>
      <c r="B1282" s="96">
        <v>0</v>
      </c>
    </row>
    <row r="1283" spans="1:2" ht="14.25">
      <c r="A1283" s="95" t="s">
        <v>1141</v>
      </c>
      <c r="B1283" s="96">
        <v>50</v>
      </c>
    </row>
    <row r="1284" spans="1:2" ht="14.25">
      <c r="A1284" s="95" t="s">
        <v>1142</v>
      </c>
      <c r="B1284" s="96">
        <v>0</v>
      </c>
    </row>
    <row r="1285" spans="1:2" ht="14.25">
      <c r="A1285" s="95" t="s">
        <v>1143</v>
      </c>
      <c r="B1285" s="96">
        <v>1173</v>
      </c>
    </row>
    <row r="1286" spans="1:2" ht="14.25">
      <c r="A1286" s="95" t="s">
        <v>168</v>
      </c>
      <c r="B1286" s="96">
        <v>530</v>
      </c>
    </row>
    <row r="1287" spans="1:2" ht="14.25">
      <c r="A1287" s="95" t="s">
        <v>169</v>
      </c>
      <c r="B1287" s="96">
        <v>0</v>
      </c>
    </row>
    <row r="1288" spans="1:2" ht="14.25">
      <c r="A1288" s="95" t="s">
        <v>170</v>
      </c>
      <c r="B1288" s="96">
        <v>0</v>
      </c>
    </row>
    <row r="1289" spans="1:2" ht="14.25">
      <c r="A1289" s="95" t="s">
        <v>1144</v>
      </c>
      <c r="B1289" s="96">
        <v>0</v>
      </c>
    </row>
    <row r="1290" spans="1:2" ht="14.25">
      <c r="A1290" s="95" t="s">
        <v>1145</v>
      </c>
      <c r="B1290" s="96">
        <v>0</v>
      </c>
    </row>
    <row r="1291" spans="1:2" ht="14.25">
      <c r="A1291" s="95" t="s">
        <v>1146</v>
      </c>
      <c r="B1291" s="96">
        <v>0</v>
      </c>
    </row>
    <row r="1292" spans="1:2" ht="14.25">
      <c r="A1292" s="95" t="s">
        <v>1147</v>
      </c>
      <c r="B1292" s="96">
        <v>26</v>
      </c>
    </row>
    <row r="1293" spans="1:2" ht="14.25">
      <c r="A1293" s="95" t="s">
        <v>1148</v>
      </c>
      <c r="B1293" s="96">
        <v>18</v>
      </c>
    </row>
    <row r="1294" spans="1:2" ht="14.25">
      <c r="A1294" s="95" t="s">
        <v>1149</v>
      </c>
      <c r="B1294" s="96">
        <v>296</v>
      </c>
    </row>
    <row r="1295" spans="1:2" ht="14.25">
      <c r="A1295" s="95" t="s">
        <v>1150</v>
      </c>
      <c r="B1295" s="96">
        <v>252</v>
      </c>
    </row>
    <row r="1296" spans="1:2" ht="14.25">
      <c r="A1296" s="95" t="s">
        <v>1151</v>
      </c>
      <c r="B1296" s="96">
        <v>51</v>
      </c>
    </row>
    <row r="1297" spans="1:2" ht="14.25">
      <c r="A1297" s="95" t="s">
        <v>1152</v>
      </c>
      <c r="B1297" s="96">
        <v>0</v>
      </c>
    </row>
    <row r="1298" spans="1:2" ht="14.25">
      <c r="A1298" s="95" t="s">
        <v>1153</v>
      </c>
      <c r="B1298" s="96">
        <v>0</v>
      </c>
    </row>
    <row r="1299" spans="1:2" ht="14.25">
      <c r="A1299" s="95" t="s">
        <v>1154</v>
      </c>
      <c r="B1299" s="96">
        <v>0</v>
      </c>
    </row>
    <row r="1300" spans="1:2" ht="14.25">
      <c r="A1300" s="95" t="s">
        <v>1155</v>
      </c>
      <c r="B1300" s="96">
        <v>0</v>
      </c>
    </row>
    <row r="1301" spans="1:2" ht="14.25">
      <c r="A1301" s="95" t="s">
        <v>1156</v>
      </c>
      <c r="B1301" s="96">
        <v>0</v>
      </c>
    </row>
    <row r="1302" spans="1:2" ht="14.25">
      <c r="A1302" s="95" t="s">
        <v>1157</v>
      </c>
      <c r="B1302" s="96">
        <v>38805</v>
      </c>
    </row>
    <row r="1303" spans="1:2" ht="14.25">
      <c r="A1303" s="95" t="s">
        <v>1158</v>
      </c>
      <c r="B1303" s="96">
        <v>13370</v>
      </c>
    </row>
    <row r="1304" spans="1:2" ht="14.25">
      <c r="A1304" s="95" t="s">
        <v>1159</v>
      </c>
      <c r="B1304" s="96">
        <v>0</v>
      </c>
    </row>
    <row r="1305" spans="1:2" ht="14.25">
      <c r="A1305" s="95" t="s">
        <v>1160</v>
      </c>
      <c r="B1305" s="96">
        <v>0</v>
      </c>
    </row>
    <row r="1306" spans="1:2" ht="14.25">
      <c r="A1306" s="95" t="s">
        <v>1161</v>
      </c>
      <c r="B1306" s="96">
        <v>521</v>
      </c>
    </row>
    <row r="1307" spans="1:2" ht="14.25">
      <c r="A1307" s="95" t="s">
        <v>1162</v>
      </c>
      <c r="B1307" s="96">
        <v>0</v>
      </c>
    </row>
    <row r="1308" spans="1:2" ht="14.25">
      <c r="A1308" s="95" t="s">
        <v>1163</v>
      </c>
      <c r="B1308" s="96">
        <v>126</v>
      </c>
    </row>
    <row r="1309" spans="1:2" ht="14.25">
      <c r="A1309" s="95" t="s">
        <v>1164</v>
      </c>
      <c r="B1309" s="96">
        <v>11687</v>
      </c>
    </row>
    <row r="1310" spans="1:2" ht="14.25">
      <c r="A1310" s="95" t="s">
        <v>1165</v>
      </c>
      <c r="B1310" s="96">
        <v>0</v>
      </c>
    </row>
    <row r="1311" spans="1:2" ht="14.25">
      <c r="A1311" s="95" t="s">
        <v>1166</v>
      </c>
      <c r="B1311" s="96">
        <v>1036</v>
      </c>
    </row>
    <row r="1312" spans="1:2" ht="14.25">
      <c r="A1312" s="95" t="s">
        <v>1167</v>
      </c>
      <c r="B1312" s="96">
        <v>25035</v>
      </c>
    </row>
    <row r="1313" spans="1:2" ht="14.25">
      <c r="A1313" s="95" t="s">
        <v>1168</v>
      </c>
      <c r="B1313" s="96">
        <f>14358-123</f>
        <v>14235</v>
      </c>
    </row>
    <row r="1314" spans="1:2" ht="14.25">
      <c r="A1314" s="95" t="s">
        <v>1169</v>
      </c>
      <c r="B1314" s="96">
        <f>4618-40</f>
        <v>4578</v>
      </c>
    </row>
    <row r="1315" spans="1:2" ht="14.25">
      <c r="A1315" s="95" t="s">
        <v>1170</v>
      </c>
      <c r="B1315" s="96">
        <f>6059-38</f>
        <v>6021</v>
      </c>
    </row>
    <row r="1316" spans="1:2" ht="14.25">
      <c r="A1316" s="95" t="s">
        <v>1171</v>
      </c>
      <c r="B1316" s="96">
        <v>400</v>
      </c>
    </row>
    <row r="1317" spans="1:2" ht="14.25">
      <c r="A1317" s="95" t="s">
        <v>1172</v>
      </c>
      <c r="B1317" s="96">
        <v>0</v>
      </c>
    </row>
    <row r="1318" spans="1:2" ht="14.25">
      <c r="A1318" s="95" t="s">
        <v>1173</v>
      </c>
      <c r="B1318" s="96">
        <v>400</v>
      </c>
    </row>
    <row r="1319" spans="1:2" ht="14.25">
      <c r="A1319" s="95" t="s">
        <v>119</v>
      </c>
      <c r="B1319" s="96">
        <v>14014</v>
      </c>
    </row>
    <row r="1320" spans="1:2" ht="14.25">
      <c r="A1320" s="95" t="s">
        <v>1174</v>
      </c>
      <c r="B1320" s="96">
        <v>5764</v>
      </c>
    </row>
    <row r="1321" spans="1:2" ht="14.25">
      <c r="A1321" s="95" t="s">
        <v>168</v>
      </c>
      <c r="B1321" s="96">
        <v>660</v>
      </c>
    </row>
    <row r="1322" spans="1:2" ht="14.25">
      <c r="A1322" s="95" t="s">
        <v>169</v>
      </c>
      <c r="B1322" s="96">
        <v>48</v>
      </c>
    </row>
    <row r="1323" spans="1:2" ht="14.25">
      <c r="A1323" s="95" t="s">
        <v>170</v>
      </c>
      <c r="B1323" s="96">
        <v>0</v>
      </c>
    </row>
    <row r="1324" spans="1:2" ht="14.25">
      <c r="A1324" s="95" t="s">
        <v>1175</v>
      </c>
      <c r="B1324" s="96">
        <v>12</v>
      </c>
    </row>
    <row r="1325" spans="1:2" ht="14.25">
      <c r="A1325" s="95" t="s">
        <v>1176</v>
      </c>
      <c r="B1325" s="96">
        <v>5</v>
      </c>
    </row>
    <row r="1326" spans="1:2" ht="14.25">
      <c r="A1326" s="95" t="s">
        <v>1177</v>
      </c>
      <c r="B1326" s="96">
        <v>60</v>
      </c>
    </row>
    <row r="1327" spans="1:2" ht="14.25">
      <c r="A1327" s="95" t="s">
        <v>1178</v>
      </c>
      <c r="B1327" s="96">
        <v>0</v>
      </c>
    </row>
    <row r="1328" spans="1:2" ht="14.25">
      <c r="A1328" s="95" t="s">
        <v>1179</v>
      </c>
      <c r="B1328" s="96">
        <v>0</v>
      </c>
    </row>
    <row r="1329" spans="1:2" ht="14.25">
      <c r="A1329" s="95" t="s">
        <v>1180</v>
      </c>
      <c r="B1329" s="96">
        <v>0</v>
      </c>
    </row>
    <row r="1330" spans="1:2" ht="14.25">
      <c r="A1330" s="95" t="s">
        <v>1181</v>
      </c>
      <c r="B1330" s="96">
        <v>0</v>
      </c>
    </row>
    <row r="1331" spans="1:2" ht="14.25">
      <c r="A1331" s="95" t="s">
        <v>1182</v>
      </c>
      <c r="B1331" s="96">
        <v>3977</v>
      </c>
    </row>
    <row r="1332" spans="1:2" ht="14.25">
      <c r="A1332" s="95" t="s">
        <v>1183</v>
      </c>
      <c r="B1332" s="96">
        <v>0</v>
      </c>
    </row>
    <row r="1333" spans="1:2" ht="14.25">
      <c r="A1333" s="95" t="s">
        <v>176</v>
      </c>
      <c r="B1333" s="96">
        <v>142</v>
      </c>
    </row>
    <row r="1334" spans="1:2" ht="14.25">
      <c r="A1334" s="95" t="s">
        <v>1184</v>
      </c>
      <c r="B1334" s="96">
        <v>860</v>
      </c>
    </row>
    <row r="1335" spans="1:2" ht="14.25">
      <c r="A1335" s="95" t="s">
        <v>1185</v>
      </c>
      <c r="B1335" s="96">
        <v>0</v>
      </c>
    </row>
    <row r="1336" spans="1:2" ht="14.25">
      <c r="A1336" s="95" t="s">
        <v>168</v>
      </c>
      <c r="B1336" s="96">
        <v>0</v>
      </c>
    </row>
    <row r="1337" spans="1:2" ht="14.25">
      <c r="A1337" s="95" t="s">
        <v>169</v>
      </c>
      <c r="B1337" s="96">
        <v>0</v>
      </c>
    </row>
    <row r="1338" spans="1:2" ht="14.25">
      <c r="A1338" s="95" t="s">
        <v>170</v>
      </c>
      <c r="B1338" s="96">
        <v>0</v>
      </c>
    </row>
    <row r="1339" spans="1:2" ht="14.25">
      <c r="A1339" s="95" t="s">
        <v>1186</v>
      </c>
      <c r="B1339" s="96">
        <v>0</v>
      </c>
    </row>
    <row r="1340" spans="1:2" ht="14.25">
      <c r="A1340" s="95" t="s">
        <v>1187</v>
      </c>
      <c r="B1340" s="96">
        <v>0</v>
      </c>
    </row>
    <row r="1341" spans="1:2" ht="14.25">
      <c r="A1341" s="95" t="s">
        <v>1188</v>
      </c>
      <c r="B1341" s="96">
        <v>0</v>
      </c>
    </row>
    <row r="1342" spans="1:2" ht="14.25">
      <c r="A1342" s="95" t="s">
        <v>1189</v>
      </c>
      <c r="B1342" s="96">
        <v>0</v>
      </c>
    </row>
    <row r="1343" spans="1:2" ht="14.25">
      <c r="A1343" s="95" t="s">
        <v>1190</v>
      </c>
      <c r="B1343" s="96">
        <v>0</v>
      </c>
    </row>
    <row r="1344" spans="1:2" ht="14.25">
      <c r="A1344" s="95" t="s">
        <v>1191</v>
      </c>
      <c r="B1344" s="96">
        <v>0</v>
      </c>
    </row>
    <row r="1345" spans="1:2" ht="14.25">
      <c r="A1345" s="95" t="s">
        <v>1192</v>
      </c>
      <c r="B1345" s="96">
        <v>0</v>
      </c>
    </row>
    <row r="1346" spans="1:2" ht="14.25">
      <c r="A1346" s="98" t="s">
        <v>1193</v>
      </c>
      <c r="B1346" s="96">
        <v>0</v>
      </c>
    </row>
    <row r="1347" spans="1:2" ht="14.25">
      <c r="A1347" s="98" t="s">
        <v>176</v>
      </c>
      <c r="B1347" s="96">
        <v>0</v>
      </c>
    </row>
    <row r="1348" spans="1:2" ht="14.25">
      <c r="A1348" s="98" t="s">
        <v>1194</v>
      </c>
      <c r="B1348" s="96">
        <v>0</v>
      </c>
    </row>
    <row r="1349" spans="1:2" ht="14.25">
      <c r="A1349" s="98" t="s">
        <v>1195</v>
      </c>
      <c r="B1349" s="96">
        <v>0</v>
      </c>
    </row>
    <row r="1350" spans="1:2" ht="14.25">
      <c r="A1350" s="98" t="s">
        <v>1196</v>
      </c>
      <c r="B1350" s="96">
        <v>0</v>
      </c>
    </row>
    <row r="1351" spans="1:2" ht="14.25">
      <c r="A1351" s="98" t="s">
        <v>1197</v>
      </c>
      <c r="B1351" s="96">
        <v>0</v>
      </c>
    </row>
    <row r="1352" spans="1:2" ht="14.25">
      <c r="A1352" s="98" t="s">
        <v>1198</v>
      </c>
      <c r="B1352" s="96">
        <v>0</v>
      </c>
    </row>
    <row r="1353" spans="1:2" ht="14.25">
      <c r="A1353" s="98" t="s">
        <v>1199</v>
      </c>
      <c r="B1353" s="96">
        <v>0</v>
      </c>
    </row>
    <row r="1354" spans="1:2" ht="14.25">
      <c r="A1354" s="98" t="s">
        <v>1200</v>
      </c>
      <c r="B1354" s="96">
        <v>0</v>
      </c>
    </row>
    <row r="1355" spans="1:2" ht="14.25">
      <c r="A1355" s="98" t="s">
        <v>1201</v>
      </c>
      <c r="B1355" s="96">
        <v>8250</v>
      </c>
    </row>
    <row r="1356" spans="1:2" ht="14.25">
      <c r="A1356" s="98" t="s">
        <v>1202</v>
      </c>
      <c r="B1356" s="96">
        <v>2180</v>
      </c>
    </row>
    <row r="1357" spans="1:2" ht="14.25">
      <c r="A1357" s="98" t="s">
        <v>1203</v>
      </c>
      <c r="B1357" s="96">
        <v>3600</v>
      </c>
    </row>
    <row r="1358" spans="1:2" ht="14.25">
      <c r="A1358" s="98" t="s">
        <v>1204</v>
      </c>
      <c r="B1358" s="96">
        <v>830</v>
      </c>
    </row>
    <row r="1359" spans="1:2" ht="14.25">
      <c r="A1359" s="98" t="s">
        <v>1205</v>
      </c>
      <c r="B1359" s="96">
        <v>0</v>
      </c>
    </row>
    <row r="1360" spans="1:2" ht="14.25">
      <c r="A1360" s="98" t="s">
        <v>1206</v>
      </c>
      <c r="B1360" s="96">
        <v>1640</v>
      </c>
    </row>
    <row r="1361" spans="1:2" ht="14.25">
      <c r="A1361" s="98" t="s">
        <v>1207</v>
      </c>
      <c r="B1361" s="96">
        <v>0</v>
      </c>
    </row>
    <row r="1362" spans="1:2" ht="14.25">
      <c r="A1362" s="98" t="s">
        <v>1208</v>
      </c>
      <c r="B1362" s="96">
        <v>0</v>
      </c>
    </row>
    <row r="1363" spans="1:2" ht="14.25">
      <c r="A1363" s="98" t="s">
        <v>1209</v>
      </c>
      <c r="B1363" s="96">
        <v>0</v>
      </c>
    </row>
    <row r="1364" spans="1:2" ht="14.25">
      <c r="A1364" s="98" t="s">
        <v>1210</v>
      </c>
      <c r="B1364" s="96">
        <v>0</v>
      </c>
    </row>
    <row r="1365" spans="1:2" ht="14.25">
      <c r="A1365" s="98" t="s">
        <v>1211</v>
      </c>
      <c r="B1365" s="96">
        <v>0</v>
      </c>
    </row>
    <row r="1366" spans="1:2" ht="14.25">
      <c r="A1366" s="98" t="s">
        <v>1212</v>
      </c>
      <c r="B1366" s="96">
        <v>0</v>
      </c>
    </row>
    <row r="1367" spans="1:2" ht="14.25">
      <c r="A1367" s="98" t="s">
        <v>1213</v>
      </c>
      <c r="B1367" s="96">
        <v>0</v>
      </c>
    </row>
    <row r="1368" spans="1:2" ht="14.25">
      <c r="A1368" s="98" t="s">
        <v>1214</v>
      </c>
      <c r="B1368" s="96">
        <v>0</v>
      </c>
    </row>
    <row r="1369" spans="1:2" ht="14.25">
      <c r="A1369" s="98" t="s">
        <v>1215</v>
      </c>
      <c r="B1369" s="96">
        <v>0</v>
      </c>
    </row>
    <row r="1370" spans="1:2" ht="14.25">
      <c r="A1370" s="98" t="s">
        <v>1216</v>
      </c>
      <c r="B1370" s="96">
        <v>0</v>
      </c>
    </row>
    <row r="1371" spans="1:2" ht="14.25">
      <c r="A1371" s="98" t="s">
        <v>1217</v>
      </c>
      <c r="B1371" s="96">
        <v>0</v>
      </c>
    </row>
    <row r="1372" spans="1:2" ht="14.25">
      <c r="A1372" s="98" t="s">
        <v>1218</v>
      </c>
      <c r="B1372" s="96">
        <v>0</v>
      </c>
    </row>
    <row r="1373" spans="1:2" ht="14.25">
      <c r="A1373" s="95" t="s">
        <v>1219</v>
      </c>
      <c r="B1373" s="96">
        <v>68190</v>
      </c>
    </row>
    <row r="1374" spans="1:2" ht="14.25">
      <c r="A1374" s="98" t="s">
        <v>1220</v>
      </c>
      <c r="B1374" s="96">
        <v>68190</v>
      </c>
    </row>
    <row r="1375" spans="1:2" ht="14.25">
      <c r="A1375" s="98" t="s">
        <v>1221</v>
      </c>
      <c r="B1375" s="96">
        <f>68190-14</f>
        <v>68176</v>
      </c>
    </row>
    <row r="1376" spans="1:2" ht="14.25">
      <c r="A1376" s="98" t="s">
        <v>1222</v>
      </c>
      <c r="B1376" s="96">
        <v>20253</v>
      </c>
    </row>
    <row r="1377" spans="1:2" ht="14.25">
      <c r="A1377" s="98" t="s">
        <v>1223</v>
      </c>
      <c r="B1377" s="96">
        <v>20253</v>
      </c>
    </row>
    <row r="1378" spans="1:2" ht="14.25">
      <c r="A1378" s="98" t="s">
        <v>1224</v>
      </c>
      <c r="B1378" s="96">
        <v>20253</v>
      </c>
    </row>
    <row r="1379" spans="1:2" ht="14.25">
      <c r="A1379" s="98" t="s">
        <v>1225</v>
      </c>
      <c r="B1379" s="96">
        <v>2127</v>
      </c>
    </row>
    <row r="1380" spans="1:2" ht="14.25">
      <c r="A1380" s="98" t="s">
        <v>1226</v>
      </c>
      <c r="B1380" s="96">
        <v>0</v>
      </c>
    </row>
    <row r="1381" spans="1:2" ht="14.25">
      <c r="A1381" s="98" t="s">
        <v>1227</v>
      </c>
      <c r="B1381" s="96">
        <v>0</v>
      </c>
    </row>
    <row r="1382" spans="1:2" ht="14.25">
      <c r="A1382" s="98" t="s">
        <v>1228</v>
      </c>
      <c r="B1382" s="96">
        <v>18126</v>
      </c>
    </row>
    <row r="1383" spans="1:2" ht="14.25">
      <c r="A1383" s="98" t="s">
        <v>1229</v>
      </c>
      <c r="B1383" s="96">
        <v>357</v>
      </c>
    </row>
    <row r="1384" spans="1:2" ht="14.25">
      <c r="A1384" s="98" t="s">
        <v>1230</v>
      </c>
      <c r="B1384" s="96">
        <v>357</v>
      </c>
    </row>
    <row r="1385" spans="1:2" ht="14.25">
      <c r="A1385" s="99" t="s">
        <v>1231</v>
      </c>
      <c r="B1385" s="96">
        <v>357</v>
      </c>
    </row>
    <row r="1386" spans="1:2" ht="14.25">
      <c r="A1386" s="94" t="s">
        <v>151</v>
      </c>
      <c r="B1386" s="96">
        <v>1826738</v>
      </c>
    </row>
    <row r="1387" spans="1:2" ht="56.25" customHeight="1">
      <c r="A1387" s="132" t="s">
        <v>1302</v>
      </c>
      <c r="B1387" s="133"/>
    </row>
  </sheetData>
  <sheetProtection/>
  <mergeCells count="4">
    <mergeCell ref="A1387:B1387"/>
    <mergeCell ref="A1:B1"/>
    <mergeCell ref="A3:A4"/>
    <mergeCell ref="B3:B4"/>
  </mergeCells>
  <printOptions horizontalCentered="1"/>
  <pageMargins left="0.31496062992125984" right="0.31496062992125984" top="0.7480314960629921" bottom="0.7480314960629921" header="0.31496062992125984" footer="0.31496062992125984"/>
  <pageSetup firstPageNumber="5" useFirstPageNumber="1" fitToHeight="0" horizontalDpi="600" verticalDpi="600" orientation="portrait" paperSize="9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25"/>
  <sheetViews>
    <sheetView showZeros="0" zoomScaleSheetLayoutView="59" zoomScalePageLayoutView="0" workbookViewId="0" topLeftCell="A1">
      <selection activeCell="E13" sqref="E1:F16384"/>
    </sheetView>
  </sheetViews>
  <sheetFormatPr defaultColWidth="8.75390625" defaultRowHeight="18.75" customHeight="1"/>
  <cols>
    <col min="1" max="1" width="44.25390625" style="7" bestFit="1" customWidth="1"/>
    <col min="2" max="2" width="16.50390625" style="7" customWidth="1"/>
    <col min="3" max="16384" width="8.75390625" style="45" customWidth="1"/>
  </cols>
  <sheetData>
    <row r="1" spans="1:2" ht="18" customHeight="1">
      <c r="A1" s="137" t="s">
        <v>1301</v>
      </c>
      <c r="B1" s="137"/>
    </row>
    <row r="2" spans="1:2" ht="16.5" customHeight="1">
      <c r="A2" s="28"/>
      <c r="B2" s="30" t="s">
        <v>85</v>
      </c>
    </row>
    <row r="3" spans="1:2" s="46" customFormat="1" ht="21.75" customHeight="1">
      <c r="A3" s="31" t="s">
        <v>51</v>
      </c>
      <c r="B3" s="31" t="s">
        <v>1262</v>
      </c>
    </row>
    <row r="4" spans="1:2" s="46" customFormat="1" ht="24.75" customHeight="1">
      <c r="A4" s="101" t="s">
        <v>69</v>
      </c>
      <c r="B4" s="100">
        <v>352</v>
      </c>
    </row>
    <row r="5" spans="1:2" s="46" customFormat="1" ht="24.75" customHeight="1">
      <c r="A5" s="101" t="s">
        <v>70</v>
      </c>
      <c r="B5" s="100">
        <v>991</v>
      </c>
    </row>
    <row r="6" spans="1:2" s="46" customFormat="1" ht="24.75" customHeight="1">
      <c r="A6" s="101" t="s">
        <v>1303</v>
      </c>
      <c r="B6" s="100">
        <v>6244</v>
      </c>
    </row>
    <row r="7" spans="1:2" s="46" customFormat="1" ht="24.75" customHeight="1">
      <c r="A7" s="101" t="s">
        <v>71</v>
      </c>
      <c r="B7" s="100">
        <v>23180</v>
      </c>
    </row>
    <row r="8" spans="1:2" s="46" customFormat="1" ht="24.75" customHeight="1">
      <c r="A8" s="101" t="s">
        <v>72</v>
      </c>
      <c r="B8" s="100">
        <v>19501</v>
      </c>
    </row>
    <row r="9" spans="1:2" s="46" customFormat="1" ht="24.75" customHeight="1">
      <c r="A9" s="101" t="s">
        <v>73</v>
      </c>
      <c r="B9" s="100">
        <v>86344</v>
      </c>
    </row>
    <row r="10" spans="1:2" s="46" customFormat="1" ht="24.75" customHeight="1">
      <c r="A10" s="101" t="s">
        <v>74</v>
      </c>
      <c r="B10" s="100">
        <v>4584</v>
      </c>
    </row>
    <row r="11" spans="1:2" s="46" customFormat="1" ht="24.75" customHeight="1">
      <c r="A11" s="101" t="s">
        <v>75</v>
      </c>
      <c r="B11" s="100">
        <v>3743482</v>
      </c>
    </row>
    <row r="12" spans="1:2" s="46" customFormat="1" ht="24.75" customHeight="1">
      <c r="A12" s="101" t="s">
        <v>76</v>
      </c>
      <c r="B12" s="100">
        <v>22066</v>
      </c>
    </row>
    <row r="13" spans="1:2" s="46" customFormat="1" ht="24.75" customHeight="1">
      <c r="A13" s="101" t="s">
        <v>77</v>
      </c>
      <c r="B13" s="100">
        <v>34761</v>
      </c>
    </row>
    <row r="14" spans="1:2" s="46" customFormat="1" ht="24.75" customHeight="1">
      <c r="A14" s="101" t="s">
        <v>1304</v>
      </c>
      <c r="B14" s="100">
        <v>3980</v>
      </c>
    </row>
    <row r="15" spans="1:2" s="46" customFormat="1" ht="24.75" customHeight="1">
      <c r="A15" s="101" t="s">
        <v>1305</v>
      </c>
      <c r="B15" s="100">
        <v>31950</v>
      </c>
    </row>
    <row r="16" spans="1:2" s="46" customFormat="1" ht="24.75" customHeight="1">
      <c r="A16" s="101" t="s">
        <v>1306</v>
      </c>
      <c r="B16" s="100">
        <v>41482</v>
      </c>
    </row>
    <row r="17" spans="1:2" s="46" customFormat="1" ht="24.75" customHeight="1">
      <c r="A17" s="101" t="s">
        <v>1307</v>
      </c>
      <c r="B17" s="100">
        <v>1826</v>
      </c>
    </row>
    <row r="18" spans="1:2" s="46" customFormat="1" ht="24.75" customHeight="1">
      <c r="A18" s="102" t="s">
        <v>1284</v>
      </c>
      <c r="B18" s="100">
        <v>4020743</v>
      </c>
    </row>
    <row r="19" spans="1:2" s="46" customFormat="1" ht="24.75" customHeight="1">
      <c r="A19" s="101" t="s">
        <v>153</v>
      </c>
      <c r="B19" s="100">
        <v>63732</v>
      </c>
    </row>
    <row r="20" spans="1:2" s="46" customFormat="1" ht="24.75" customHeight="1">
      <c r="A20" s="21" t="s">
        <v>1296</v>
      </c>
      <c r="B20" s="100">
        <v>2179626</v>
      </c>
    </row>
    <row r="21" spans="1:2" s="46" customFormat="1" ht="24.75" customHeight="1">
      <c r="A21" s="101" t="s">
        <v>154</v>
      </c>
      <c r="B21" s="100">
        <v>1850467</v>
      </c>
    </row>
    <row r="22" spans="1:2" s="46" customFormat="1" ht="18.75" customHeight="1">
      <c r="A22" s="101" t="s">
        <v>1263</v>
      </c>
      <c r="B22" s="100">
        <v>324698</v>
      </c>
    </row>
    <row r="23" spans="1:2" s="46" customFormat="1" ht="18.75" customHeight="1">
      <c r="A23" s="102" t="s">
        <v>156</v>
      </c>
      <c r="B23" s="100">
        <f>SUM(B18:B22)</f>
        <v>8439266</v>
      </c>
    </row>
    <row r="24" spans="1:2" s="46" customFormat="1" ht="18.75" customHeight="1">
      <c r="A24" s="7"/>
      <c r="B24" s="113"/>
    </row>
    <row r="25" spans="1:5" s="46" customFormat="1" ht="18.75" customHeight="1">
      <c r="A25" s="7"/>
      <c r="B25" s="7"/>
      <c r="E25" s="45"/>
    </row>
  </sheetData>
  <sheetProtection/>
  <mergeCells count="1">
    <mergeCell ref="A1:B1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8"/>
  <sheetViews>
    <sheetView showZeros="0" defaultGridColor="0" zoomScalePageLayoutView="0" colorId="8" workbookViewId="0" topLeftCell="A1">
      <selection activeCell="E13" sqref="E1:F16384"/>
    </sheetView>
  </sheetViews>
  <sheetFormatPr defaultColWidth="8.75390625" defaultRowHeight="14.25"/>
  <cols>
    <col min="1" max="1" width="66.375" style="47" bestFit="1" customWidth="1"/>
    <col min="2" max="2" width="16.25390625" style="47" customWidth="1"/>
    <col min="3" max="20" width="9.00390625" style="47" customWidth="1"/>
    <col min="21" max="16384" width="8.75390625" style="47" customWidth="1"/>
  </cols>
  <sheetData>
    <row r="1" spans="1:2" ht="29.25" customHeight="1">
      <c r="A1" s="138" t="s">
        <v>1308</v>
      </c>
      <c r="B1" s="138"/>
    </row>
    <row r="2" spans="1:2" s="49" customFormat="1" ht="15" customHeight="1">
      <c r="A2" s="48"/>
      <c r="B2" s="104" t="s">
        <v>1280</v>
      </c>
    </row>
    <row r="3" spans="1:2" s="50" customFormat="1" ht="37.5" customHeight="1">
      <c r="A3" s="86" t="s">
        <v>51</v>
      </c>
      <c r="B3" s="77" t="s">
        <v>84</v>
      </c>
    </row>
    <row r="4" spans="1:2" s="50" customFormat="1" ht="19.5" customHeight="1">
      <c r="A4" s="78" t="s">
        <v>25</v>
      </c>
      <c r="B4" s="103">
        <f>SUM(B5:B6)</f>
        <v>7176</v>
      </c>
    </row>
    <row r="5" spans="1:2" s="50" customFormat="1" ht="19.5" customHeight="1">
      <c r="A5" s="78" t="s">
        <v>1343</v>
      </c>
      <c r="B5" s="103">
        <v>6570</v>
      </c>
    </row>
    <row r="6" spans="1:2" s="50" customFormat="1" ht="19.5" customHeight="1">
      <c r="A6" s="78" t="s">
        <v>1309</v>
      </c>
      <c r="B6" s="103">
        <v>606</v>
      </c>
    </row>
    <row r="7" spans="1:2" s="50" customFormat="1" ht="19.5" customHeight="1">
      <c r="A7" s="78" t="s">
        <v>8</v>
      </c>
      <c r="B7" s="103">
        <f>SUM(B8:B15)</f>
        <v>4409666</v>
      </c>
    </row>
    <row r="8" spans="1:2" s="50" customFormat="1" ht="19.5" customHeight="1">
      <c r="A8" s="78" t="s">
        <v>1311</v>
      </c>
      <c r="B8" s="103">
        <v>16854</v>
      </c>
    </row>
    <row r="9" spans="1:2" s="50" customFormat="1" ht="19.5" customHeight="1">
      <c r="A9" s="78" t="s">
        <v>1315</v>
      </c>
      <c r="B9" s="103">
        <v>4204989</v>
      </c>
    </row>
    <row r="10" spans="1:2" s="50" customFormat="1" ht="19.5" customHeight="1">
      <c r="A10" s="78" t="s">
        <v>1322</v>
      </c>
      <c r="B10" s="103">
        <v>17160</v>
      </c>
    </row>
    <row r="11" spans="1:2" s="50" customFormat="1" ht="19.5" customHeight="1">
      <c r="A11" s="78" t="s">
        <v>1326</v>
      </c>
      <c r="B11" s="103">
        <v>80046</v>
      </c>
    </row>
    <row r="12" spans="1:2" s="50" customFormat="1" ht="19.5" customHeight="1">
      <c r="A12" s="51" t="s">
        <v>2</v>
      </c>
      <c r="B12" s="103">
        <v>9229</v>
      </c>
    </row>
    <row r="13" spans="1:2" s="50" customFormat="1" ht="19.5" customHeight="1">
      <c r="A13" s="78" t="s">
        <v>1328</v>
      </c>
      <c r="B13" s="103">
        <v>19427</v>
      </c>
    </row>
    <row r="14" spans="1:2" s="50" customFormat="1" ht="19.5" customHeight="1">
      <c r="A14" s="51" t="s">
        <v>3</v>
      </c>
      <c r="B14" s="103">
        <v>57401</v>
      </c>
    </row>
    <row r="15" spans="1:4" s="50" customFormat="1" ht="19.5" customHeight="1">
      <c r="A15" s="78" t="s">
        <v>1330</v>
      </c>
      <c r="B15" s="103">
        <v>4560</v>
      </c>
      <c r="D15" s="47"/>
    </row>
    <row r="16" spans="1:4" s="50" customFormat="1" ht="19.5" customHeight="1">
      <c r="A16" s="78" t="s">
        <v>1346</v>
      </c>
      <c r="B16" s="103">
        <f>SUM(B17:B20)</f>
        <v>11648</v>
      </c>
      <c r="D16" s="47"/>
    </row>
    <row r="17" spans="1:2" s="50" customFormat="1" ht="19.5" customHeight="1">
      <c r="A17" s="51" t="s">
        <v>4</v>
      </c>
      <c r="B17" s="103">
        <v>1246</v>
      </c>
    </row>
    <row r="18" spans="1:2" s="50" customFormat="1" ht="19.5" customHeight="1">
      <c r="A18" s="51" t="s">
        <v>5</v>
      </c>
      <c r="B18" s="103">
        <v>988</v>
      </c>
    </row>
    <row r="19" spans="1:2" s="50" customFormat="1" ht="19.5" customHeight="1">
      <c r="A19" s="51" t="s">
        <v>6</v>
      </c>
      <c r="B19" s="103">
        <v>9078</v>
      </c>
    </row>
    <row r="20" spans="1:2" s="50" customFormat="1" ht="19.5" customHeight="1">
      <c r="A20" s="51" t="s">
        <v>7</v>
      </c>
      <c r="B20" s="103">
        <v>336</v>
      </c>
    </row>
    <row r="21" spans="1:2" s="50" customFormat="1" ht="19.5" customHeight="1">
      <c r="A21" s="78" t="s">
        <v>9</v>
      </c>
      <c r="B21" s="103">
        <v>10</v>
      </c>
    </row>
    <row r="22" spans="1:2" s="50" customFormat="1" ht="19.5" customHeight="1">
      <c r="A22" s="51" t="s">
        <v>10</v>
      </c>
      <c r="B22" s="103">
        <v>10</v>
      </c>
    </row>
    <row r="23" spans="1:2" s="50" customFormat="1" ht="19.5" customHeight="1">
      <c r="A23" s="78" t="s">
        <v>12</v>
      </c>
      <c r="B23" s="103">
        <f>SUM(B24:B25)</f>
        <v>20394</v>
      </c>
    </row>
    <row r="24" spans="1:2" s="50" customFormat="1" ht="19.5" customHeight="1">
      <c r="A24" s="51" t="s">
        <v>18</v>
      </c>
      <c r="B24" s="103">
        <v>407</v>
      </c>
    </row>
    <row r="25" spans="1:2" s="50" customFormat="1" ht="19.5" customHeight="1">
      <c r="A25" s="51" t="s">
        <v>19</v>
      </c>
      <c r="B25" s="103">
        <v>19987</v>
      </c>
    </row>
    <row r="26" spans="1:2" s="50" customFormat="1" ht="19.5" customHeight="1">
      <c r="A26" s="78" t="s">
        <v>13</v>
      </c>
      <c r="B26" s="103">
        <v>100</v>
      </c>
    </row>
    <row r="27" spans="1:2" s="50" customFormat="1" ht="19.5" customHeight="1">
      <c r="A27" s="51" t="s">
        <v>20</v>
      </c>
      <c r="B27" s="103">
        <v>100</v>
      </c>
    </row>
    <row r="28" spans="1:2" s="50" customFormat="1" ht="19.5" customHeight="1">
      <c r="A28" s="78" t="s">
        <v>15</v>
      </c>
      <c r="B28" s="103">
        <f>SUM(B29:B31)</f>
        <v>96602</v>
      </c>
    </row>
    <row r="29" spans="1:2" s="50" customFormat="1" ht="19.5" customHeight="1">
      <c r="A29" s="51" t="s">
        <v>21</v>
      </c>
      <c r="B29" s="103">
        <v>2196</v>
      </c>
    </row>
    <row r="30" spans="1:2" s="50" customFormat="1" ht="19.5" customHeight="1">
      <c r="A30" s="51" t="s">
        <v>22</v>
      </c>
      <c r="B30" s="103">
        <v>35221</v>
      </c>
    </row>
    <row r="31" spans="1:2" s="50" customFormat="1" ht="19.5" customHeight="1">
      <c r="A31" s="51" t="s">
        <v>23</v>
      </c>
      <c r="B31" s="103">
        <v>59185</v>
      </c>
    </row>
    <row r="32" spans="1:2" s="50" customFormat="1" ht="19.5" customHeight="1">
      <c r="A32" s="78" t="s">
        <v>17</v>
      </c>
      <c r="B32" s="103">
        <v>994</v>
      </c>
    </row>
    <row r="33" spans="1:5" s="50" customFormat="1" ht="19.5" customHeight="1">
      <c r="A33" s="51" t="s">
        <v>24</v>
      </c>
      <c r="B33" s="103">
        <v>994</v>
      </c>
      <c r="E33" s="50" t="e">
        <f>#REF!-#REF!</f>
        <v>#REF!</v>
      </c>
    </row>
    <row r="34" spans="1:2" s="50" customFormat="1" ht="19.5" customHeight="1">
      <c r="A34" s="51" t="s">
        <v>0</v>
      </c>
      <c r="B34" s="103">
        <f>B4+B7+B16+B21+B23+B26+B28+B32</f>
        <v>4546590</v>
      </c>
    </row>
    <row r="35" spans="1:2" s="50" customFormat="1" ht="19.5" customHeight="1">
      <c r="A35" s="51" t="s">
        <v>1</v>
      </c>
      <c r="B35" s="103">
        <v>2106484</v>
      </c>
    </row>
    <row r="36" spans="1:2" s="50" customFormat="1" ht="19.5" customHeight="1">
      <c r="A36" s="51" t="s">
        <v>1281</v>
      </c>
      <c r="B36" s="103">
        <v>487324</v>
      </c>
    </row>
    <row r="37" spans="1:2" s="50" customFormat="1" ht="19.5" customHeight="1">
      <c r="A37" s="51" t="s">
        <v>1282</v>
      </c>
      <c r="B37" s="103">
        <v>1298868</v>
      </c>
    </row>
    <row r="38" spans="1:2" s="50" customFormat="1" ht="19.5" customHeight="1">
      <c r="A38" s="51" t="s">
        <v>1283</v>
      </c>
      <c r="B38" s="103">
        <f>SUM(B34:B37)</f>
        <v>8439266</v>
      </c>
    </row>
  </sheetData>
  <sheetProtection/>
  <mergeCells count="1">
    <mergeCell ref="A1:B1"/>
  </mergeCells>
  <printOptions horizontalCentered="1"/>
  <pageMargins left="0.3937007874015748" right="0.3937007874015748" top="0.7480314960629921" bottom="0.5905511811023623" header="0.5118110236220472" footer="0.5118110236220472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C25"/>
  <sheetViews>
    <sheetView showZeros="0" zoomScalePageLayoutView="0" workbookViewId="0" topLeftCell="A1">
      <selection activeCell="E13" sqref="E1:F16384"/>
    </sheetView>
  </sheetViews>
  <sheetFormatPr defaultColWidth="9.00390625" defaultRowHeight="14.25"/>
  <cols>
    <col min="1" max="1" width="41.50390625" style="7" customWidth="1"/>
    <col min="2" max="2" width="19.125" style="7" customWidth="1"/>
    <col min="3" max="16384" width="9.00390625" style="7" customWidth="1"/>
  </cols>
  <sheetData>
    <row r="2" spans="1:2" ht="22.5">
      <c r="A2" s="137" t="s">
        <v>26</v>
      </c>
      <c r="B2" s="137"/>
    </row>
    <row r="3" spans="1:2" ht="17.25" customHeight="1">
      <c r="A3" s="28"/>
      <c r="B3" s="30" t="s">
        <v>1261</v>
      </c>
    </row>
    <row r="4" spans="1:2" ht="19.5" customHeight="1">
      <c r="A4" s="31" t="s">
        <v>121</v>
      </c>
      <c r="B4" s="31" t="s">
        <v>1262</v>
      </c>
    </row>
    <row r="5" spans="1:2" ht="23.25" customHeight="1">
      <c r="A5" s="40" t="s">
        <v>69</v>
      </c>
      <c r="B5" s="100">
        <v>341</v>
      </c>
    </row>
    <row r="6" spans="1:2" ht="23.25" customHeight="1">
      <c r="A6" s="40" t="s">
        <v>70</v>
      </c>
      <c r="B6" s="100">
        <v>1052</v>
      </c>
    </row>
    <row r="7" spans="1:2" ht="23.25" customHeight="1">
      <c r="A7" s="40" t="s">
        <v>1303</v>
      </c>
      <c r="B7" s="100">
        <v>6244</v>
      </c>
    </row>
    <row r="8" spans="1:2" ht="23.25" customHeight="1">
      <c r="A8" s="40" t="s">
        <v>71</v>
      </c>
      <c r="B8" s="100">
        <v>20142</v>
      </c>
    </row>
    <row r="9" spans="1:2" ht="23.25" customHeight="1">
      <c r="A9" s="40" t="s">
        <v>72</v>
      </c>
      <c r="B9" s="100">
        <v>8154</v>
      </c>
    </row>
    <row r="10" spans="1:2" ht="23.25" customHeight="1">
      <c r="A10" s="40" t="s">
        <v>73</v>
      </c>
      <c r="B10" s="100">
        <v>59892</v>
      </c>
    </row>
    <row r="11" spans="1:2" ht="23.25" customHeight="1">
      <c r="A11" s="40" t="s">
        <v>74</v>
      </c>
      <c r="B11" s="100">
        <v>745</v>
      </c>
    </row>
    <row r="12" spans="1:2" ht="23.25" customHeight="1">
      <c r="A12" s="40" t="s">
        <v>75</v>
      </c>
      <c r="B12" s="100">
        <v>2271550</v>
      </c>
    </row>
    <row r="13" spans="1:2" ht="23.25" customHeight="1">
      <c r="A13" s="40" t="s">
        <v>76</v>
      </c>
      <c r="B13" s="100">
        <v>14348</v>
      </c>
    </row>
    <row r="14" spans="1:2" ht="23.25" customHeight="1">
      <c r="A14" s="40" t="s">
        <v>77</v>
      </c>
      <c r="B14" s="100">
        <v>2053</v>
      </c>
    </row>
    <row r="15" spans="1:2" ht="23.25" customHeight="1">
      <c r="A15" s="40" t="s">
        <v>1304</v>
      </c>
      <c r="B15" s="100">
        <v>873</v>
      </c>
    </row>
    <row r="16" spans="1:2" ht="23.25" customHeight="1">
      <c r="A16" s="40" t="s">
        <v>1305</v>
      </c>
      <c r="B16" s="100">
        <v>22310</v>
      </c>
    </row>
    <row r="17" spans="1:2" ht="23.25" customHeight="1">
      <c r="A17" s="40" t="s">
        <v>1306</v>
      </c>
      <c r="B17" s="100">
        <v>18221</v>
      </c>
    </row>
    <row r="18" spans="1:2" ht="23.25" customHeight="1">
      <c r="A18" s="40" t="s">
        <v>1307</v>
      </c>
      <c r="B18" s="100">
        <v>1676</v>
      </c>
    </row>
    <row r="19" spans="1:2" ht="30.75" customHeight="1">
      <c r="A19" s="31" t="s">
        <v>150</v>
      </c>
      <c r="B19" s="100">
        <f>SUM(B5:B18)</f>
        <v>2427601</v>
      </c>
    </row>
    <row r="20" spans="1:2" ht="23.25" customHeight="1">
      <c r="A20" s="40" t="s">
        <v>153</v>
      </c>
      <c r="B20" s="100">
        <v>33598</v>
      </c>
    </row>
    <row r="21" spans="1:2" ht="23.25" customHeight="1">
      <c r="A21" s="21" t="s">
        <v>1296</v>
      </c>
      <c r="B21" s="100">
        <v>428384</v>
      </c>
    </row>
    <row r="22" spans="1:2" ht="23.25" customHeight="1">
      <c r="A22" s="40" t="s">
        <v>154</v>
      </c>
      <c r="B22" s="100">
        <v>988899</v>
      </c>
    </row>
    <row r="23" spans="1:2" ht="23.25" customHeight="1">
      <c r="A23" s="40" t="s">
        <v>1263</v>
      </c>
      <c r="B23" s="100">
        <v>150052</v>
      </c>
    </row>
    <row r="24" spans="1:2" ht="30" customHeight="1">
      <c r="A24" s="31" t="s">
        <v>156</v>
      </c>
      <c r="B24" s="125">
        <f>SUM(B19:B23)</f>
        <v>4028534</v>
      </c>
    </row>
    <row r="25" ht="19.5" customHeight="1">
      <c r="C25" s="29"/>
    </row>
  </sheetData>
  <sheetProtection/>
  <mergeCells count="1">
    <mergeCell ref="A2:B2"/>
  </mergeCells>
  <printOptions horizontalCentered="1"/>
  <pageMargins left="0.5905511811023623" right="0.5905511811023623" top="0.9055118110236221" bottom="0.984251968503937" header="0.4330708661417323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7"/>
  <sheetViews>
    <sheetView showZeros="0" defaultGridColor="0" zoomScalePageLayoutView="0" colorId="8" workbookViewId="0" topLeftCell="A1">
      <selection activeCell="G14" sqref="G14"/>
    </sheetView>
  </sheetViews>
  <sheetFormatPr defaultColWidth="9.00390625" defaultRowHeight="14.25"/>
  <cols>
    <col min="1" max="1" width="69.00390625" style="2" customWidth="1"/>
    <col min="2" max="2" width="12.75390625" style="5" bestFit="1" customWidth="1"/>
    <col min="3" max="3" width="11.625" style="5" bestFit="1" customWidth="1"/>
    <col min="4" max="16384" width="9.00390625" style="5" customWidth="1"/>
  </cols>
  <sheetData>
    <row r="1" spans="1:3" ht="22.5">
      <c r="A1" s="142" t="s">
        <v>27</v>
      </c>
      <c r="B1" s="142"/>
      <c r="C1" s="32"/>
    </row>
    <row r="2" ht="14.25">
      <c r="B2" s="44" t="s">
        <v>1264</v>
      </c>
    </row>
    <row r="3" spans="1:2" ht="14.25">
      <c r="A3" s="140" t="s">
        <v>50</v>
      </c>
      <c r="B3" s="143" t="s">
        <v>1290</v>
      </c>
    </row>
    <row r="4" spans="1:2" ht="14.25">
      <c r="A4" s="141"/>
      <c r="B4" s="144"/>
    </row>
    <row r="5" spans="1:2" ht="17.25" customHeight="1">
      <c r="A5" s="35" t="s">
        <v>1344</v>
      </c>
      <c r="B5" s="105">
        <v>41</v>
      </c>
    </row>
    <row r="6" spans="1:2" ht="17.25" customHeight="1">
      <c r="A6" s="35" t="s">
        <v>30</v>
      </c>
      <c r="B6" s="105">
        <v>41</v>
      </c>
    </row>
    <row r="7" spans="1:2" ht="17.25" customHeight="1">
      <c r="A7" s="35" t="s">
        <v>1310</v>
      </c>
      <c r="B7" s="105">
        <v>1</v>
      </c>
    </row>
    <row r="8" spans="1:2" ht="17.25" customHeight="1">
      <c r="A8" s="35" t="s">
        <v>29</v>
      </c>
      <c r="B8" s="105">
        <v>40</v>
      </c>
    </row>
    <row r="9" spans="1:2" ht="17.25" customHeight="1">
      <c r="A9" s="35" t="s">
        <v>1345</v>
      </c>
      <c r="B9" s="105">
        <v>2194041</v>
      </c>
    </row>
    <row r="10" spans="1:2" ht="17.25" customHeight="1">
      <c r="A10" s="35" t="s">
        <v>1311</v>
      </c>
      <c r="B10" s="105">
        <v>9670</v>
      </c>
    </row>
    <row r="11" spans="1:2" ht="17.25" customHeight="1">
      <c r="A11" s="35" t="s">
        <v>1266</v>
      </c>
      <c r="B11" s="105">
        <v>1052</v>
      </c>
    </row>
    <row r="12" spans="1:2" ht="17.25" customHeight="1">
      <c r="A12" s="35" t="s">
        <v>1312</v>
      </c>
      <c r="B12" s="105">
        <v>5193</v>
      </c>
    </row>
    <row r="13" spans="1:2" ht="17.25" customHeight="1">
      <c r="A13" s="35" t="s">
        <v>1314</v>
      </c>
      <c r="B13" s="105">
        <v>459</v>
      </c>
    </row>
    <row r="14" spans="1:2" ht="17.25" customHeight="1">
      <c r="A14" s="35" t="s">
        <v>1267</v>
      </c>
      <c r="B14" s="105">
        <v>2966</v>
      </c>
    </row>
    <row r="15" spans="1:2" ht="17.25" customHeight="1">
      <c r="A15" s="35" t="s">
        <v>1315</v>
      </c>
      <c r="B15" s="105">
        <v>2128087</v>
      </c>
    </row>
    <row r="16" spans="1:2" ht="17.25" customHeight="1">
      <c r="A16" s="35" t="s">
        <v>1316</v>
      </c>
      <c r="B16" s="105">
        <v>1699774</v>
      </c>
    </row>
    <row r="17" spans="1:2" ht="17.25" customHeight="1">
      <c r="A17" s="35" t="s">
        <v>1317</v>
      </c>
      <c r="B17" s="105">
        <v>23985</v>
      </c>
    </row>
    <row r="18" spans="1:2" ht="17.25" customHeight="1">
      <c r="A18" s="35" t="s">
        <v>1318</v>
      </c>
      <c r="B18" s="105">
        <v>326026</v>
      </c>
    </row>
    <row r="19" spans="1:2" ht="17.25" customHeight="1">
      <c r="A19" s="35" t="s">
        <v>1319</v>
      </c>
      <c r="B19" s="105">
        <v>3697</v>
      </c>
    </row>
    <row r="20" spans="1:2" ht="17.25" customHeight="1">
      <c r="A20" s="35" t="s">
        <v>1320</v>
      </c>
      <c r="B20" s="105">
        <v>5465</v>
      </c>
    </row>
    <row r="21" spans="1:2" ht="17.25" customHeight="1">
      <c r="A21" s="35" t="s">
        <v>1312</v>
      </c>
      <c r="B21" s="105">
        <v>8734</v>
      </c>
    </row>
    <row r="22" spans="1:2" ht="17.25" customHeight="1">
      <c r="A22" s="35" t="s">
        <v>1313</v>
      </c>
      <c r="B22" s="105">
        <v>60313</v>
      </c>
    </row>
    <row r="23" spans="1:2" ht="17.25" customHeight="1">
      <c r="A23" s="35" t="s">
        <v>1268</v>
      </c>
      <c r="B23" s="105">
        <v>93</v>
      </c>
    </row>
    <row r="24" spans="1:2" ht="17.25" customHeight="1">
      <c r="A24" s="35" t="s">
        <v>1322</v>
      </c>
      <c r="B24" s="105">
        <v>3555</v>
      </c>
    </row>
    <row r="25" spans="1:2" ht="17.25" customHeight="1">
      <c r="A25" s="35" t="s">
        <v>1324</v>
      </c>
      <c r="B25" s="105">
        <v>3220</v>
      </c>
    </row>
    <row r="26" spans="1:2" ht="17.25" customHeight="1">
      <c r="A26" s="35" t="s">
        <v>1325</v>
      </c>
      <c r="B26" s="105">
        <v>335</v>
      </c>
    </row>
    <row r="27" spans="1:2" ht="17.25" customHeight="1">
      <c r="A27" s="35" t="s">
        <v>1326</v>
      </c>
      <c r="B27" s="105">
        <v>44000</v>
      </c>
    </row>
    <row r="28" spans="1:2" ht="17.25" customHeight="1">
      <c r="A28" s="35" t="s">
        <v>1316</v>
      </c>
      <c r="B28" s="105">
        <v>44000</v>
      </c>
    </row>
    <row r="29" spans="1:2" ht="17.25" customHeight="1">
      <c r="A29" s="35" t="s">
        <v>1327</v>
      </c>
      <c r="B29" s="105">
        <v>331</v>
      </c>
    </row>
    <row r="30" spans="1:2" ht="17.25" customHeight="1">
      <c r="A30" s="35" t="s">
        <v>1328</v>
      </c>
      <c r="B30" s="105">
        <v>6624</v>
      </c>
    </row>
    <row r="31" spans="1:2" ht="17.25" customHeight="1">
      <c r="A31" s="35" t="s">
        <v>1269</v>
      </c>
      <c r="B31" s="105">
        <v>2150</v>
      </c>
    </row>
    <row r="32" spans="1:2" ht="17.25" customHeight="1">
      <c r="A32" s="35" t="s">
        <v>1270</v>
      </c>
      <c r="B32" s="105">
        <v>4474</v>
      </c>
    </row>
    <row r="33" spans="1:2" ht="17.25" customHeight="1">
      <c r="A33" s="35" t="s">
        <v>1329</v>
      </c>
      <c r="B33" s="105">
        <v>1774</v>
      </c>
    </row>
    <row r="34" spans="1:2" ht="17.25" customHeight="1">
      <c r="A34" s="35" t="s">
        <v>1323</v>
      </c>
      <c r="B34" s="105">
        <v>1774</v>
      </c>
    </row>
    <row r="35" spans="1:2" ht="17.25" customHeight="1">
      <c r="A35" s="35" t="s">
        <v>1346</v>
      </c>
      <c r="B35" s="105">
        <v>485</v>
      </c>
    </row>
    <row r="36" spans="1:2" ht="17.25" customHeight="1">
      <c r="A36" s="35" t="s">
        <v>1331</v>
      </c>
      <c r="B36" s="105">
        <v>450</v>
      </c>
    </row>
    <row r="37" spans="1:2" ht="17.25" customHeight="1">
      <c r="A37" s="35" t="s">
        <v>1332</v>
      </c>
      <c r="B37" s="105">
        <v>450</v>
      </c>
    </row>
    <row r="38" spans="1:2" ht="17.25" customHeight="1">
      <c r="A38" s="35" t="s">
        <v>1333</v>
      </c>
      <c r="B38" s="105">
        <v>20</v>
      </c>
    </row>
    <row r="39" spans="1:2" ht="17.25" customHeight="1">
      <c r="A39" s="35" t="s">
        <v>1265</v>
      </c>
      <c r="B39" s="105">
        <v>20</v>
      </c>
    </row>
    <row r="40" spans="1:2" ht="17.25" customHeight="1">
      <c r="A40" s="35" t="s">
        <v>1334</v>
      </c>
      <c r="B40" s="105">
        <v>15</v>
      </c>
    </row>
    <row r="41" spans="1:2" ht="17.25" customHeight="1">
      <c r="A41" s="35" t="s">
        <v>1271</v>
      </c>
      <c r="B41" s="105">
        <v>15</v>
      </c>
    </row>
    <row r="42" spans="1:2" ht="17.25" customHeight="1">
      <c r="A42" s="35" t="s">
        <v>11</v>
      </c>
      <c r="B42" s="105">
        <v>19136</v>
      </c>
    </row>
    <row r="43" spans="1:2" ht="17.25" customHeight="1">
      <c r="A43" s="35" t="s">
        <v>1335</v>
      </c>
      <c r="B43" s="105">
        <v>87</v>
      </c>
    </row>
    <row r="44" spans="1:2" ht="17.25" customHeight="1">
      <c r="A44" s="35" t="s">
        <v>1336</v>
      </c>
      <c r="B44" s="105">
        <v>10</v>
      </c>
    </row>
    <row r="45" spans="1:2" ht="17.25" customHeight="1">
      <c r="A45" s="35" t="s">
        <v>1337</v>
      </c>
      <c r="B45" s="105">
        <v>3</v>
      </c>
    </row>
    <row r="46" spans="1:2" ht="17.25" customHeight="1">
      <c r="A46" s="35" t="s">
        <v>1338</v>
      </c>
      <c r="B46" s="105">
        <v>74</v>
      </c>
    </row>
    <row r="47" spans="1:2" ht="17.25" customHeight="1">
      <c r="A47" s="35" t="s">
        <v>1339</v>
      </c>
      <c r="B47" s="105">
        <v>19049</v>
      </c>
    </row>
    <row r="48" spans="1:2" ht="17.25" customHeight="1">
      <c r="A48" s="35" t="s">
        <v>1340</v>
      </c>
      <c r="B48" s="105">
        <v>13</v>
      </c>
    </row>
    <row r="49" spans="1:2" ht="17.25" customHeight="1">
      <c r="A49" s="35" t="s">
        <v>1272</v>
      </c>
      <c r="B49" s="105">
        <v>19036</v>
      </c>
    </row>
    <row r="50" spans="1:2" ht="17.25" customHeight="1">
      <c r="A50" s="35" t="s">
        <v>14</v>
      </c>
      <c r="B50" s="105">
        <v>19677</v>
      </c>
    </row>
    <row r="51" spans="1:2" ht="17.25" customHeight="1">
      <c r="A51" s="35" t="s">
        <v>1347</v>
      </c>
      <c r="B51" s="105">
        <v>881</v>
      </c>
    </row>
    <row r="52" spans="1:2" ht="17.25" customHeight="1">
      <c r="A52" s="35" t="s">
        <v>28</v>
      </c>
      <c r="B52" s="105">
        <v>881</v>
      </c>
    </row>
    <row r="53" spans="1:2" ht="17.25" customHeight="1">
      <c r="A53" s="35" t="s">
        <v>1341</v>
      </c>
      <c r="B53" s="105">
        <v>14014</v>
      </c>
    </row>
    <row r="54" spans="1:2" ht="17.25" customHeight="1">
      <c r="A54" s="35" t="s">
        <v>1273</v>
      </c>
      <c r="B54" s="105">
        <v>5264</v>
      </c>
    </row>
    <row r="55" spans="1:2" ht="17.25" customHeight="1">
      <c r="A55" s="35" t="s">
        <v>1274</v>
      </c>
      <c r="B55" s="105">
        <v>8705</v>
      </c>
    </row>
    <row r="56" spans="1:2" ht="17.25" customHeight="1">
      <c r="A56" s="35" t="s">
        <v>1275</v>
      </c>
      <c r="B56" s="105">
        <v>30</v>
      </c>
    </row>
    <row r="57" spans="1:2" ht="17.25" customHeight="1">
      <c r="A57" s="35" t="s">
        <v>1276</v>
      </c>
      <c r="B57" s="105">
        <v>15</v>
      </c>
    </row>
    <row r="58" spans="1:2" ht="17.25" customHeight="1">
      <c r="A58" s="35" t="s">
        <v>1342</v>
      </c>
      <c r="B58" s="105">
        <v>4782</v>
      </c>
    </row>
    <row r="59" spans="1:2" ht="17.25" customHeight="1">
      <c r="A59" s="35" t="s">
        <v>16</v>
      </c>
      <c r="B59" s="105">
        <v>471</v>
      </c>
    </row>
    <row r="60" spans="1:2" ht="17.25" customHeight="1">
      <c r="A60" s="35" t="s">
        <v>1321</v>
      </c>
      <c r="B60" s="105">
        <v>471</v>
      </c>
    </row>
    <row r="61" spans="1:2" ht="17.25" customHeight="1">
      <c r="A61" s="34" t="s">
        <v>1285</v>
      </c>
      <c r="B61" s="105">
        <v>2233851</v>
      </c>
    </row>
    <row r="62" spans="1:2" ht="17.25" customHeight="1">
      <c r="A62" s="33" t="s">
        <v>158</v>
      </c>
      <c r="B62" s="105">
        <v>440790</v>
      </c>
    </row>
    <row r="63" spans="1:2" ht="17.25" customHeight="1">
      <c r="A63" s="51" t="s">
        <v>1</v>
      </c>
      <c r="B63" s="105">
        <v>428384</v>
      </c>
    </row>
    <row r="64" spans="1:2" ht="17.25" customHeight="1">
      <c r="A64" s="33" t="s">
        <v>162</v>
      </c>
      <c r="B64" s="105">
        <v>169085</v>
      </c>
    </row>
    <row r="65" spans="1:2" ht="17.25" customHeight="1">
      <c r="A65" s="33" t="s">
        <v>163</v>
      </c>
      <c r="B65" s="105">
        <v>756424</v>
      </c>
    </row>
    <row r="66" spans="1:2" ht="17.25" customHeight="1">
      <c r="A66" s="34" t="s">
        <v>1277</v>
      </c>
      <c r="B66" s="105">
        <f>SUM(B61:B65)</f>
        <v>4028534</v>
      </c>
    </row>
    <row r="67" spans="1:2" ht="14.25">
      <c r="A67" s="139" t="s">
        <v>1291</v>
      </c>
      <c r="B67" s="139"/>
    </row>
  </sheetData>
  <sheetProtection/>
  <mergeCells count="4">
    <mergeCell ref="A67:B67"/>
    <mergeCell ref="A3:A4"/>
    <mergeCell ref="A1:B1"/>
    <mergeCell ref="B3:B4"/>
  </mergeCells>
  <printOptions horizontalCentered="1"/>
  <pageMargins left="0" right="0" top="0.35433070866141736" bottom="0.35433070866141736" header="0.5118110236220472" footer="0"/>
  <pageSetup fitToHeight="1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lenovo</cp:lastModifiedBy>
  <cp:lastPrinted>2016-09-15T09:02:23Z</cp:lastPrinted>
  <dcterms:created xsi:type="dcterms:W3CDTF">2007-05-29T00:29:58Z</dcterms:created>
  <dcterms:modified xsi:type="dcterms:W3CDTF">2016-09-19T02:06:11Z</dcterms:modified>
  <cp:category/>
  <cp:version/>
  <cp:contentType/>
  <cp:contentStatus/>
</cp:coreProperties>
</file>