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>
    <definedName name="_xlnm.Print_Titles" localSheetId="11">'1月'!$5:$7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<sst xmlns="http://schemas.openxmlformats.org/spreadsheetml/2006/main" count="1102" uniqueCount="92">
  <si>
    <t>附件1：</t>
  </si>
  <si>
    <t>城市居民最低生活保障统计表</t>
  </si>
  <si>
    <t>( 2021年12月 ）</t>
  </si>
  <si>
    <t>填报单位:（盖章）福州市民政局</t>
  </si>
  <si>
    <t>签批人:</t>
  </si>
  <si>
    <t xml:space="preserve"> 救助部门审核人：</t>
  </si>
  <si>
    <t>计财部门审核人：</t>
  </si>
  <si>
    <t>填表人:刘仲钰</t>
  </si>
  <si>
    <t>填表日期:2021年12月30日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</si>
  <si>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</si>
  <si>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</si>
  <si>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</si>
  <si>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</si>
  <si>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</si>
  <si>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</si>
  <si>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</si>
  <si>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</si>
  <si>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</si>
  <si>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</si>
  <si>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</si>
  <si>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</si>
  <si>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</si>
  <si>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</si>
  <si>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</si>
  <si>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</si>
  <si>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</si>
  <si>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</si>
  <si>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</si>
  <si>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</si>
  <si>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</si>
  <si>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</si>
  <si>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</si>
  <si>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</si>
  <si>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</si>
  <si>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</si>
  <si>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</si>
  <si>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</si>
  <si>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</si>
  <si>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</si>
  <si>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</si>
  <si>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</si>
  <si>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</si>
  <si>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</si>
  <si>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</si>
  <si>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</si>
  <si>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鼓楼区</t>
  </si>
  <si>
    <t>台江区</t>
  </si>
  <si>
    <t>仓山区</t>
  </si>
  <si>
    <t>晋安区</t>
  </si>
  <si>
    <t>马尾区</t>
  </si>
  <si>
    <t>长乐区</t>
  </si>
  <si>
    <t>福清市</t>
  </si>
  <si>
    <t>连江县</t>
  </si>
  <si>
    <t>闽侯县</t>
  </si>
  <si>
    <t>闽清县</t>
  </si>
  <si>
    <t>罗源县</t>
  </si>
  <si>
    <t>永泰县</t>
  </si>
  <si>
    <t>高新区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</si>
  <si>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</si>
  <si>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( 2021年11月 ）</t>
  </si>
  <si>
    <t>填表日期:2021年12月3日</t>
  </si>
  <si>
    <t>1-11月资金总支出</t>
  </si>
  <si>
    <t>( 2021年10月 ）</t>
  </si>
  <si>
    <t>填表日期:2021年11月1日</t>
  </si>
  <si>
    <t>1-10月资金总支出</t>
  </si>
  <si>
    <t>( 2021年9月 ）</t>
  </si>
  <si>
    <t>填表日期:2021年10月9日</t>
  </si>
  <si>
    <t>1-9月资金总支出</t>
  </si>
  <si>
    <t>( 2021年8月 ）</t>
  </si>
  <si>
    <t>填表人:雷林强</t>
  </si>
  <si>
    <t>填表日期:2021年月日</t>
  </si>
  <si>
    <t>1-8月资金总支出</t>
  </si>
  <si>
    <t>( 2021年7月 ）</t>
  </si>
  <si>
    <t>1-7月资金总支出</t>
  </si>
  <si>
    <t>( 2021年6月 ）</t>
  </si>
  <si>
    <t>1-6月资金总支出</t>
  </si>
  <si>
    <t>( 2021年5月 ）</t>
  </si>
  <si>
    <t>填报单位:（盖章）</t>
  </si>
  <si>
    <t>填表日期:2021年6月4日</t>
  </si>
  <si>
    <t>1-5月资金总支出</t>
  </si>
  <si>
    <t>( 2021年4月 ）</t>
  </si>
  <si>
    <t>填表日期:2021年5月8日</t>
  </si>
  <si>
    <t>1-4月资金总支出</t>
  </si>
  <si>
    <t>( 2021年3月 ）</t>
  </si>
  <si>
    <t>填表日期:2021年4月6日</t>
  </si>
  <si>
    <t>1-3月资金总支出</t>
  </si>
  <si>
    <t>( 2021年2月 ）</t>
  </si>
  <si>
    <t>填表日期:2021年3月5日</t>
  </si>
  <si>
    <t>1-2月资金总支出</t>
  </si>
  <si>
    <t>( 2021年1月 ）</t>
  </si>
  <si>
    <t>填表日期:2021年2月2日</t>
  </si>
  <si>
    <t>1月资金总支出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</si>
</sst>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_ "/>
    <numFmt numFmtId="180" formatCode="0.000_);[Red]\(0.000\)"/>
    <numFmt numFmtId="181" formatCode="0.000_ "/>
    <numFmt numFmtId="182" formatCode="0.00;[Red]0.00"/>
  </numFmts>
  <fonts count="56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51" fillId="0" borderId="11" xfId="63" applyNumberFormat="1" applyFont="1" applyFill="1" applyBorder="1" applyAlignment="1">
      <alignment horizontal="center" vertical="center" wrapText="1"/>
      <protection/>
    </xf>
    <xf numFmtId="176" fontId="51" fillId="0" borderId="11" xfId="63" applyNumberFormat="1" applyFont="1" applyFill="1" applyBorder="1" applyAlignment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8" fillId="0" borderId="11" xfId="63" applyNumberFormat="1" applyFont="1" applyFill="1" applyBorder="1" applyAlignment="1">
      <alignment horizontal="center" vertical="center" wrapText="1"/>
      <protection/>
    </xf>
    <xf numFmtId="176" fontId="8" fillId="0" borderId="11" xfId="63" applyNumberFormat="1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179" fontId="53" fillId="0" borderId="11" xfId="0" applyNumberFormat="1" applyFont="1" applyFill="1" applyBorder="1" applyAlignment="1">
      <alignment horizontal="center" vertical="center" wrapText="1"/>
    </xf>
    <xf numFmtId="182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3" fillId="0" borderId="11" xfId="63" applyNumberFormat="1" applyFont="1" applyFill="1" applyBorder="1" applyAlignment="1">
      <alignment horizontal="center" vertical="center" wrapText="1"/>
      <protection/>
    </xf>
    <xf numFmtId="179" fontId="53" fillId="0" borderId="18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9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="70" zoomScaleNormal="70" zoomScaleSheetLayoutView="100" workbookViewId="0" topLeftCell="A1">
      <selection activeCell="AJ10" sqref="AJ10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hidden="1" customWidth="1"/>
    <col min="19" max="19" width="6.375" style="6" customWidth="1"/>
    <col min="20" max="20" width="5.75390625" style="4" hidden="1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2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8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16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6181</v>
      </c>
      <c r="C9" s="20">
        <f t="shared" si="0"/>
        <v>8402</v>
      </c>
      <c r="D9" s="20">
        <f t="shared" si="0"/>
        <v>3631</v>
      </c>
      <c r="E9" s="20">
        <f t="shared" si="0"/>
        <v>2396</v>
      </c>
      <c r="F9" s="20">
        <f t="shared" si="0"/>
        <v>980</v>
      </c>
      <c r="G9" s="20">
        <f t="shared" si="0"/>
        <v>3138</v>
      </c>
      <c r="H9" s="20">
        <f t="shared" si="0"/>
        <v>725</v>
      </c>
      <c r="I9" s="20">
        <f t="shared" si="0"/>
        <v>1675</v>
      </c>
      <c r="J9" s="20">
        <f t="shared" si="0"/>
        <v>2066</v>
      </c>
      <c r="K9" s="20">
        <f t="shared" si="0"/>
        <v>3936</v>
      </c>
      <c r="L9" s="20">
        <f t="shared" si="0"/>
        <v>1377</v>
      </c>
      <c r="M9" s="20">
        <f t="shared" si="0"/>
        <v>3676</v>
      </c>
      <c r="N9" s="20">
        <f t="shared" si="0"/>
        <v>404</v>
      </c>
      <c r="O9" s="20">
        <f t="shared" si="0"/>
        <v>28</v>
      </c>
      <c r="P9" s="20">
        <f t="shared" si="0"/>
        <v>2297</v>
      </c>
      <c r="Q9" s="20">
        <f t="shared" si="0"/>
        <v>1227</v>
      </c>
      <c r="R9" s="20">
        <f t="shared" si="0"/>
        <v>537</v>
      </c>
      <c r="S9" s="20">
        <f t="shared" si="0"/>
        <v>680</v>
      </c>
      <c r="T9" s="20">
        <f t="shared" si="0"/>
        <v>12</v>
      </c>
      <c r="U9" s="20">
        <f t="shared" si="0"/>
        <v>14</v>
      </c>
      <c r="V9" s="43">
        <f t="shared" si="0"/>
        <v>7413.884399999998</v>
      </c>
      <c r="W9" s="43">
        <f t="shared" si="0"/>
        <v>5938.719400000001</v>
      </c>
      <c r="X9" s="20">
        <f t="shared" si="0"/>
        <v>23.330000000000005</v>
      </c>
      <c r="Y9" s="20">
        <f t="shared" si="0"/>
        <v>35.54</v>
      </c>
      <c r="Z9" s="20">
        <f t="shared" si="0"/>
        <v>1416.295</v>
      </c>
      <c r="AA9" s="20">
        <f t="shared" si="0"/>
        <v>585.4643000000001</v>
      </c>
      <c r="AB9" s="43">
        <f t="shared" si="0"/>
        <v>552.4592999999999</v>
      </c>
      <c r="AC9" s="20">
        <f t="shared" si="0"/>
        <v>23.330000000000005</v>
      </c>
      <c r="AD9" s="20">
        <f t="shared" si="0"/>
        <v>3.11</v>
      </c>
      <c r="AE9" s="20">
        <f t="shared" si="0"/>
        <v>6.565</v>
      </c>
      <c r="AF9" s="46">
        <f aca="true" t="shared" si="1" ref="AF9:AF22">AB9/C9*10000</f>
        <v>657.5330873601522</v>
      </c>
    </row>
    <row r="10" spans="1:32" s="101" customFormat="1" ht="39" customHeight="1">
      <c r="A10" s="27" t="s">
        <v>45</v>
      </c>
      <c r="B10" s="20">
        <v>369</v>
      </c>
      <c r="C10" s="20">
        <f>SUM(H10:K10)</f>
        <v>480</v>
      </c>
      <c r="D10" s="20">
        <v>185</v>
      </c>
      <c r="E10" s="20">
        <v>137</v>
      </c>
      <c r="F10" s="20">
        <v>48</v>
      </c>
      <c r="G10" s="20">
        <v>285</v>
      </c>
      <c r="H10" s="20">
        <v>50</v>
      </c>
      <c r="I10" s="20">
        <v>70</v>
      </c>
      <c r="J10" s="20">
        <v>169</v>
      </c>
      <c r="K10" s="20">
        <v>191</v>
      </c>
      <c r="L10" s="20">
        <v>26</v>
      </c>
      <c r="M10" s="20">
        <v>278</v>
      </c>
      <c r="N10" s="20">
        <v>27</v>
      </c>
      <c r="O10" s="20">
        <v>0</v>
      </c>
      <c r="P10" s="20">
        <v>82</v>
      </c>
      <c r="Q10" s="20">
        <v>59</v>
      </c>
      <c r="R10" s="20">
        <v>16</v>
      </c>
      <c r="S10" s="140">
        <v>21</v>
      </c>
      <c r="T10" s="140">
        <v>0</v>
      </c>
      <c r="U10" s="42">
        <v>0</v>
      </c>
      <c r="V10" s="38">
        <f>W10+X10+Y10+Z10</f>
        <v>515.0600000000001</v>
      </c>
      <c r="W10" s="112">
        <v>366.3</v>
      </c>
      <c r="X10" s="112">
        <v>2.29</v>
      </c>
      <c r="Y10" s="112">
        <v>1.07</v>
      </c>
      <c r="Z10" s="112">
        <v>145.4</v>
      </c>
      <c r="AA10" s="38">
        <f>AB10+AC10+AD10+AE10</f>
        <v>36.44</v>
      </c>
      <c r="AB10" s="117">
        <v>34.07</v>
      </c>
      <c r="AC10" s="118">
        <v>2.29</v>
      </c>
      <c r="AD10" s="117">
        <v>0.08</v>
      </c>
      <c r="AE10" s="112">
        <v>0</v>
      </c>
      <c r="AF10" s="46">
        <f t="shared" si="1"/>
        <v>709.7916666666666</v>
      </c>
    </row>
    <row r="11" spans="1:32" s="133" customFormat="1" ht="39" customHeight="1">
      <c r="A11" s="49" t="s">
        <v>46</v>
      </c>
      <c r="B11" s="134">
        <v>1291</v>
      </c>
      <c r="C11" s="20">
        <f aca="true" t="shared" si="2" ref="C10:C22">SUM(H11:K11)</f>
        <v>1566</v>
      </c>
      <c r="D11" s="135">
        <v>595</v>
      </c>
      <c r="E11" s="135">
        <v>515</v>
      </c>
      <c r="F11" s="135">
        <v>167</v>
      </c>
      <c r="G11" s="135">
        <v>873</v>
      </c>
      <c r="H11" s="135">
        <v>200</v>
      </c>
      <c r="I11" s="135">
        <v>188</v>
      </c>
      <c r="J11" s="135">
        <v>512</v>
      </c>
      <c r="K11" s="50">
        <v>666</v>
      </c>
      <c r="L11" s="50">
        <v>174</v>
      </c>
      <c r="M11" s="50">
        <v>861</v>
      </c>
      <c r="N11" s="50">
        <v>61</v>
      </c>
      <c r="O11" s="50">
        <v>2</v>
      </c>
      <c r="P11" s="50">
        <v>275</v>
      </c>
      <c r="Q11" s="58">
        <v>193</v>
      </c>
      <c r="R11" s="136">
        <v>235</v>
      </c>
      <c r="S11" s="136">
        <v>252</v>
      </c>
      <c r="T11" s="136">
        <v>6</v>
      </c>
      <c r="U11" s="136">
        <v>7</v>
      </c>
      <c r="V11" s="38">
        <f aca="true" t="shared" si="3" ref="V10:V22">W11+X11+Y11+Z11</f>
        <v>1403.035</v>
      </c>
      <c r="W11" s="60">
        <v>1075.43</v>
      </c>
      <c r="X11" s="61">
        <v>0</v>
      </c>
      <c r="Y11" s="60">
        <v>4.9</v>
      </c>
      <c r="Z11" s="60">
        <v>322.705</v>
      </c>
      <c r="AA11" s="38">
        <f aca="true" t="shared" si="4" ref="AA10:AA22">AB11+AC11+AD11+AE11</f>
        <v>116.55499999999999</v>
      </c>
      <c r="AB11" s="60">
        <v>109.53</v>
      </c>
      <c r="AC11" s="61">
        <v>0</v>
      </c>
      <c r="AD11" s="60">
        <v>0.46</v>
      </c>
      <c r="AE11" s="61">
        <v>6.565</v>
      </c>
      <c r="AF11" s="46">
        <f t="shared" si="1"/>
        <v>699.4252873563219</v>
      </c>
    </row>
    <row r="12" spans="1:32" s="2" customFormat="1" ht="39" customHeight="1">
      <c r="A12" s="75" t="s">
        <v>47</v>
      </c>
      <c r="B12" s="20">
        <v>1163</v>
      </c>
      <c r="C12" s="20">
        <f t="shared" si="2"/>
        <v>1522</v>
      </c>
      <c r="D12" s="20">
        <v>704</v>
      </c>
      <c r="E12" s="20">
        <v>427</v>
      </c>
      <c r="F12" s="20">
        <v>185</v>
      </c>
      <c r="G12" s="20">
        <v>329</v>
      </c>
      <c r="H12" s="20">
        <v>79</v>
      </c>
      <c r="I12" s="20">
        <v>265</v>
      </c>
      <c r="J12" s="20">
        <v>273</v>
      </c>
      <c r="K12" s="20">
        <v>905</v>
      </c>
      <c r="L12" s="20">
        <v>346</v>
      </c>
      <c r="M12" s="20">
        <v>761</v>
      </c>
      <c r="N12" s="20">
        <v>0</v>
      </c>
      <c r="O12" s="20">
        <v>0</v>
      </c>
      <c r="P12" s="20">
        <v>189</v>
      </c>
      <c r="Q12" s="42">
        <v>226</v>
      </c>
      <c r="R12" s="42">
        <v>41</v>
      </c>
      <c r="S12" s="42">
        <v>54</v>
      </c>
      <c r="T12" s="42">
        <v>0</v>
      </c>
      <c r="U12" s="42">
        <v>0</v>
      </c>
      <c r="V12" s="38">
        <f t="shared" si="3"/>
        <v>1540.1766</v>
      </c>
      <c r="W12" s="38">
        <v>1193.8966</v>
      </c>
      <c r="X12" s="57">
        <v>0</v>
      </c>
      <c r="Y12" s="38">
        <v>5.71</v>
      </c>
      <c r="Z12" s="38">
        <v>340.57</v>
      </c>
      <c r="AA12" s="38">
        <f t="shared" si="4"/>
        <v>106.6018</v>
      </c>
      <c r="AB12" s="38">
        <v>106.1118</v>
      </c>
      <c r="AC12" s="57">
        <v>0</v>
      </c>
      <c r="AD12" s="38">
        <v>0.49</v>
      </c>
      <c r="AE12" s="57">
        <v>0</v>
      </c>
      <c r="AF12" s="46">
        <f t="shared" si="1"/>
        <v>697.1865965834428</v>
      </c>
    </row>
    <row r="13" spans="1:32" s="121" customFormat="1" ht="39" customHeight="1">
      <c r="A13" s="85" t="s">
        <v>48</v>
      </c>
      <c r="B13" s="85">
        <v>618</v>
      </c>
      <c r="C13" s="20">
        <f t="shared" si="2"/>
        <v>849</v>
      </c>
      <c r="D13" s="86">
        <v>375</v>
      </c>
      <c r="E13" s="86">
        <v>250</v>
      </c>
      <c r="F13" s="86">
        <v>85</v>
      </c>
      <c r="G13" s="86">
        <v>300</v>
      </c>
      <c r="H13" s="86">
        <v>85</v>
      </c>
      <c r="I13" s="86">
        <v>200</v>
      </c>
      <c r="J13" s="86">
        <v>120</v>
      </c>
      <c r="K13" s="86">
        <v>444</v>
      </c>
      <c r="L13" s="86">
        <v>85</v>
      </c>
      <c r="M13" s="86">
        <v>300</v>
      </c>
      <c r="N13" s="86">
        <v>75</v>
      </c>
      <c r="O13" s="86">
        <v>0</v>
      </c>
      <c r="P13" s="86">
        <v>564</v>
      </c>
      <c r="Q13" s="86">
        <v>0</v>
      </c>
      <c r="R13" s="125">
        <v>101</v>
      </c>
      <c r="S13" s="125">
        <v>136</v>
      </c>
      <c r="T13" s="125">
        <v>2</v>
      </c>
      <c r="U13" s="125">
        <v>0</v>
      </c>
      <c r="V13" s="38">
        <f t="shared" si="3"/>
        <v>697.4806000000001</v>
      </c>
      <c r="W13" s="90">
        <v>526.0156</v>
      </c>
      <c r="X13" s="91">
        <v>3.565</v>
      </c>
      <c r="Y13" s="90">
        <v>3.7299999999999995</v>
      </c>
      <c r="Z13" s="90">
        <v>164.17</v>
      </c>
      <c r="AA13" s="38">
        <f t="shared" si="4"/>
        <v>56.101</v>
      </c>
      <c r="AB13" s="130">
        <v>52.196</v>
      </c>
      <c r="AC13" s="85">
        <v>3.565</v>
      </c>
      <c r="AD13" s="131">
        <v>0.34</v>
      </c>
      <c r="AE13" s="85">
        <v>0</v>
      </c>
      <c r="AF13" s="46">
        <f t="shared" si="1"/>
        <v>614.793875147232</v>
      </c>
    </row>
    <row r="14" spans="1:32" s="103" customFormat="1" ht="39" customHeight="1">
      <c r="A14" s="27" t="s">
        <v>49</v>
      </c>
      <c r="B14" s="76">
        <v>409</v>
      </c>
      <c r="C14" s="20">
        <f t="shared" si="2"/>
        <v>646</v>
      </c>
      <c r="D14" s="76">
        <v>304</v>
      </c>
      <c r="E14" s="76">
        <v>213</v>
      </c>
      <c r="F14" s="76">
        <v>70</v>
      </c>
      <c r="G14" s="76">
        <v>285</v>
      </c>
      <c r="H14" s="76">
        <v>119</v>
      </c>
      <c r="I14" s="76">
        <v>62</v>
      </c>
      <c r="J14" s="76">
        <v>188</v>
      </c>
      <c r="K14" s="76">
        <v>277</v>
      </c>
      <c r="L14" s="76">
        <v>82</v>
      </c>
      <c r="M14" s="76">
        <v>285</v>
      </c>
      <c r="N14" s="76">
        <v>4</v>
      </c>
      <c r="O14" s="76">
        <v>0</v>
      </c>
      <c r="P14" s="76">
        <v>168</v>
      </c>
      <c r="Q14" s="78">
        <v>107</v>
      </c>
      <c r="R14" s="126">
        <v>20</v>
      </c>
      <c r="S14" s="126">
        <v>37</v>
      </c>
      <c r="T14" s="126">
        <v>0</v>
      </c>
      <c r="U14" s="126">
        <v>1</v>
      </c>
      <c r="V14" s="38">
        <f t="shared" si="3"/>
        <v>610.4200000000001</v>
      </c>
      <c r="W14" s="79">
        <v>471.05</v>
      </c>
      <c r="X14" s="80">
        <v>3.05</v>
      </c>
      <c r="Y14" s="79">
        <v>4.32</v>
      </c>
      <c r="Z14" s="79">
        <v>132</v>
      </c>
      <c r="AA14" s="38">
        <f t="shared" si="4"/>
        <v>46.31</v>
      </c>
      <c r="AB14" s="79">
        <v>42.88</v>
      </c>
      <c r="AC14" s="80">
        <v>3.05</v>
      </c>
      <c r="AD14" s="79">
        <v>0.38</v>
      </c>
      <c r="AE14" s="80">
        <v>0</v>
      </c>
      <c r="AF14" s="46">
        <f t="shared" si="1"/>
        <v>663.7770897832818</v>
      </c>
    </row>
    <row r="15" spans="1:32" s="2" customFormat="1" ht="39" customHeight="1">
      <c r="A15" s="27" t="s">
        <v>50</v>
      </c>
      <c r="B15" s="20">
        <v>257</v>
      </c>
      <c r="C15" s="20">
        <f t="shared" si="2"/>
        <v>374</v>
      </c>
      <c r="D15" s="20">
        <v>150</v>
      </c>
      <c r="E15" s="20">
        <v>72</v>
      </c>
      <c r="F15" s="20">
        <v>62</v>
      </c>
      <c r="G15" s="20">
        <v>203</v>
      </c>
      <c r="H15" s="20">
        <v>0</v>
      </c>
      <c r="I15" s="20">
        <v>125</v>
      </c>
      <c r="J15" s="20">
        <v>187</v>
      </c>
      <c r="K15" s="20">
        <v>62</v>
      </c>
      <c r="L15" s="20">
        <v>17</v>
      </c>
      <c r="M15" s="20">
        <v>176</v>
      </c>
      <c r="N15" s="20">
        <v>0</v>
      </c>
      <c r="O15" s="20">
        <v>0</v>
      </c>
      <c r="P15" s="20">
        <v>129</v>
      </c>
      <c r="Q15" s="42">
        <v>52</v>
      </c>
      <c r="R15" s="42">
        <v>9</v>
      </c>
      <c r="S15" s="42">
        <v>11</v>
      </c>
      <c r="T15" s="42">
        <v>1</v>
      </c>
      <c r="U15" s="42">
        <v>1</v>
      </c>
      <c r="V15" s="38">
        <f t="shared" si="3"/>
        <v>294.81999999999994</v>
      </c>
      <c r="W15" s="43">
        <v>261.89</v>
      </c>
      <c r="X15" s="57">
        <v>1.82</v>
      </c>
      <c r="Y15" s="43">
        <v>1.8299999999999996</v>
      </c>
      <c r="Z15" s="43">
        <v>29.28</v>
      </c>
      <c r="AA15" s="38">
        <f t="shared" si="4"/>
        <v>24.18</v>
      </c>
      <c r="AB15" s="43">
        <v>22.21</v>
      </c>
      <c r="AC15" s="57">
        <v>1.82</v>
      </c>
      <c r="AD15" s="43">
        <v>0.15</v>
      </c>
      <c r="AE15" s="57">
        <v>0</v>
      </c>
      <c r="AF15" s="46">
        <f t="shared" si="1"/>
        <v>593.8502673796792</v>
      </c>
    </row>
    <row r="16" spans="1:32" s="2" customFormat="1" ht="39" customHeight="1">
      <c r="A16" s="27" t="s">
        <v>51</v>
      </c>
      <c r="B16" s="20">
        <v>727</v>
      </c>
      <c r="C16" s="20">
        <f t="shared" si="2"/>
        <v>1069</v>
      </c>
      <c r="D16" s="20">
        <v>439</v>
      </c>
      <c r="E16" s="20">
        <v>262</v>
      </c>
      <c r="F16" s="20">
        <v>157</v>
      </c>
      <c r="G16" s="20">
        <v>321</v>
      </c>
      <c r="H16" s="20">
        <v>40</v>
      </c>
      <c r="I16" s="20">
        <v>146</v>
      </c>
      <c r="J16" s="20">
        <v>109</v>
      </c>
      <c r="K16" s="20">
        <v>774</v>
      </c>
      <c r="L16" s="20">
        <v>115</v>
      </c>
      <c r="M16" s="20">
        <v>332</v>
      </c>
      <c r="N16" s="20">
        <v>0</v>
      </c>
      <c r="O16" s="20">
        <v>0</v>
      </c>
      <c r="P16" s="20">
        <v>320</v>
      </c>
      <c r="Q16" s="20">
        <v>302</v>
      </c>
      <c r="R16" s="20">
        <v>65</v>
      </c>
      <c r="S16" s="20">
        <v>97</v>
      </c>
      <c r="T16" s="20">
        <v>0</v>
      </c>
      <c r="U16" s="20">
        <v>2</v>
      </c>
      <c r="V16" s="38">
        <f t="shared" si="3"/>
        <v>770.6878</v>
      </c>
      <c r="W16" s="38">
        <v>645.7278</v>
      </c>
      <c r="X16" s="57">
        <v>4.87</v>
      </c>
      <c r="Y16" s="38">
        <v>4.61</v>
      </c>
      <c r="Z16" s="38">
        <v>115.48</v>
      </c>
      <c r="AA16" s="38">
        <f t="shared" si="4"/>
        <v>67.73</v>
      </c>
      <c r="AB16" s="38">
        <v>62.46</v>
      </c>
      <c r="AC16" s="57">
        <v>4.87</v>
      </c>
      <c r="AD16" s="38">
        <v>0.4</v>
      </c>
      <c r="AE16" s="57">
        <v>0</v>
      </c>
      <c r="AF16" s="46">
        <f t="shared" si="1"/>
        <v>584.2843779232928</v>
      </c>
    </row>
    <row r="17" spans="1:32" s="122" customFormat="1" ht="39" customHeight="1">
      <c r="A17" s="123" t="s">
        <v>52</v>
      </c>
      <c r="B17" s="108">
        <v>193</v>
      </c>
      <c r="C17" s="20">
        <f t="shared" si="2"/>
        <v>303</v>
      </c>
      <c r="D17" s="108">
        <v>147</v>
      </c>
      <c r="E17" s="108">
        <v>69</v>
      </c>
      <c r="F17" s="108">
        <v>37</v>
      </c>
      <c r="G17" s="108">
        <v>80</v>
      </c>
      <c r="H17" s="108">
        <v>33</v>
      </c>
      <c r="I17" s="108">
        <v>182</v>
      </c>
      <c r="J17" s="108">
        <v>49</v>
      </c>
      <c r="K17" s="108">
        <v>39</v>
      </c>
      <c r="L17" s="108">
        <v>177</v>
      </c>
      <c r="M17" s="108">
        <v>134</v>
      </c>
      <c r="N17" s="108">
        <v>175</v>
      </c>
      <c r="O17" s="108">
        <v>8</v>
      </c>
      <c r="P17" s="108">
        <v>215</v>
      </c>
      <c r="Q17" s="108">
        <v>15</v>
      </c>
      <c r="R17" s="108">
        <v>13</v>
      </c>
      <c r="S17" s="108">
        <v>26</v>
      </c>
      <c r="T17" s="108">
        <v>1</v>
      </c>
      <c r="U17" s="108">
        <v>1</v>
      </c>
      <c r="V17" s="38">
        <f t="shared" si="3"/>
        <v>243.73</v>
      </c>
      <c r="W17" s="114">
        <v>207.72</v>
      </c>
      <c r="X17" s="115">
        <v>0</v>
      </c>
      <c r="Y17" s="114">
        <v>1.03</v>
      </c>
      <c r="Z17" s="114">
        <v>34.98</v>
      </c>
      <c r="AA17" s="38">
        <f t="shared" si="4"/>
        <v>19.27</v>
      </c>
      <c r="AB17" s="114">
        <v>19.19</v>
      </c>
      <c r="AC17" s="115">
        <v>0</v>
      </c>
      <c r="AD17" s="114">
        <v>0.08</v>
      </c>
      <c r="AE17" s="115">
        <v>0</v>
      </c>
      <c r="AF17" s="46">
        <f t="shared" si="1"/>
        <v>633.3333333333334</v>
      </c>
    </row>
    <row r="18" spans="1:32" s="138" customFormat="1" ht="39" customHeight="1">
      <c r="A18" s="27" t="s">
        <v>53</v>
      </c>
      <c r="B18" s="20">
        <v>187</v>
      </c>
      <c r="C18" s="20">
        <f t="shared" si="2"/>
        <v>273</v>
      </c>
      <c r="D18" s="20">
        <v>112</v>
      </c>
      <c r="E18" s="20">
        <v>115</v>
      </c>
      <c r="F18" s="20">
        <v>29</v>
      </c>
      <c r="G18" s="20">
        <v>2</v>
      </c>
      <c r="H18" s="20">
        <v>20</v>
      </c>
      <c r="I18" s="20">
        <v>60</v>
      </c>
      <c r="J18" s="20">
        <v>48</v>
      </c>
      <c r="K18" s="20">
        <v>145</v>
      </c>
      <c r="L18" s="20">
        <v>51</v>
      </c>
      <c r="M18" s="20">
        <v>77</v>
      </c>
      <c r="N18" s="20">
        <v>29</v>
      </c>
      <c r="O18" s="20">
        <v>0</v>
      </c>
      <c r="P18" s="20">
        <v>102</v>
      </c>
      <c r="Q18" s="42">
        <v>33</v>
      </c>
      <c r="R18" s="42">
        <v>5</v>
      </c>
      <c r="S18" s="42">
        <v>6</v>
      </c>
      <c r="T18" s="42">
        <v>0</v>
      </c>
      <c r="U18" s="42">
        <v>0</v>
      </c>
      <c r="V18" s="38">
        <f t="shared" si="3"/>
        <v>240.4144</v>
      </c>
      <c r="W18" s="43">
        <v>204.7594</v>
      </c>
      <c r="X18" s="57">
        <v>1.335</v>
      </c>
      <c r="Y18" s="43">
        <v>4.29</v>
      </c>
      <c r="Z18" s="43">
        <v>30.03</v>
      </c>
      <c r="AA18" s="38">
        <f t="shared" si="4"/>
        <v>19.3364</v>
      </c>
      <c r="AB18" s="43">
        <v>17.6314</v>
      </c>
      <c r="AC18" s="57">
        <v>1.335</v>
      </c>
      <c r="AD18" s="43">
        <v>0.37</v>
      </c>
      <c r="AE18" s="57">
        <v>0</v>
      </c>
      <c r="AF18" s="46">
        <f t="shared" si="1"/>
        <v>645.8388278388279</v>
      </c>
    </row>
    <row r="19" spans="1:32" s="4" customFormat="1" ht="39" customHeight="1">
      <c r="A19" s="110" t="s">
        <v>54</v>
      </c>
      <c r="B19" s="139">
        <v>246</v>
      </c>
      <c r="C19" s="20">
        <f t="shared" si="2"/>
        <v>340</v>
      </c>
      <c r="D19" s="139">
        <v>133</v>
      </c>
      <c r="E19" s="139">
        <v>60</v>
      </c>
      <c r="F19" s="139">
        <v>25</v>
      </c>
      <c r="G19" s="139">
        <v>122</v>
      </c>
      <c r="H19" s="139">
        <v>41</v>
      </c>
      <c r="I19" s="139">
        <v>86</v>
      </c>
      <c r="J19" s="139">
        <v>101</v>
      </c>
      <c r="K19" s="139">
        <v>112</v>
      </c>
      <c r="L19" s="139">
        <v>60</v>
      </c>
      <c r="M19" s="139">
        <v>126</v>
      </c>
      <c r="N19" s="139">
        <v>16</v>
      </c>
      <c r="O19" s="139">
        <v>0</v>
      </c>
      <c r="P19" s="139">
        <v>93</v>
      </c>
      <c r="Q19" s="139">
        <v>45</v>
      </c>
      <c r="R19" s="141">
        <v>3</v>
      </c>
      <c r="S19" s="141">
        <v>3</v>
      </c>
      <c r="T19" s="141">
        <v>1</v>
      </c>
      <c r="U19" s="141">
        <v>1</v>
      </c>
      <c r="V19" s="38">
        <f t="shared" si="3"/>
        <v>304.168</v>
      </c>
      <c r="W19" s="142">
        <v>274.068</v>
      </c>
      <c r="X19" s="143">
        <v>1.68</v>
      </c>
      <c r="Y19" s="144">
        <v>0.9800000000000001</v>
      </c>
      <c r="Z19" s="144">
        <v>27.44</v>
      </c>
      <c r="AA19" s="38">
        <f t="shared" si="4"/>
        <v>25.150100000000002</v>
      </c>
      <c r="AB19" s="145">
        <v>23.3701</v>
      </c>
      <c r="AC19" s="146">
        <v>1.68</v>
      </c>
      <c r="AD19" s="146">
        <v>0.1</v>
      </c>
      <c r="AE19" s="141">
        <v>0</v>
      </c>
      <c r="AF19" s="46">
        <f t="shared" si="1"/>
        <v>687.3558823529412</v>
      </c>
    </row>
    <row r="20" spans="1:32" s="2" customFormat="1" ht="39" customHeight="1">
      <c r="A20" s="27" t="s">
        <v>55</v>
      </c>
      <c r="B20" s="20">
        <v>264</v>
      </c>
      <c r="C20" s="20">
        <f t="shared" si="2"/>
        <v>382</v>
      </c>
      <c r="D20" s="20">
        <v>192</v>
      </c>
      <c r="E20" s="20">
        <v>75</v>
      </c>
      <c r="F20" s="20">
        <v>67</v>
      </c>
      <c r="G20" s="20">
        <v>145</v>
      </c>
      <c r="H20" s="20">
        <v>12</v>
      </c>
      <c r="I20" s="20">
        <v>37</v>
      </c>
      <c r="J20" s="20">
        <v>90</v>
      </c>
      <c r="K20" s="20">
        <v>243</v>
      </c>
      <c r="L20" s="20">
        <v>35</v>
      </c>
      <c r="M20" s="20">
        <v>145</v>
      </c>
      <c r="N20" s="20">
        <v>1</v>
      </c>
      <c r="O20" s="20">
        <v>0</v>
      </c>
      <c r="P20" s="20">
        <v>28</v>
      </c>
      <c r="Q20" s="42">
        <v>173</v>
      </c>
      <c r="R20" s="42">
        <v>17</v>
      </c>
      <c r="S20" s="42">
        <v>19</v>
      </c>
      <c r="T20" s="42">
        <v>0</v>
      </c>
      <c r="U20" s="42">
        <v>0</v>
      </c>
      <c r="V20" s="38">
        <f t="shared" si="3"/>
        <v>295.45</v>
      </c>
      <c r="W20" s="38">
        <v>264.15</v>
      </c>
      <c r="X20" s="57">
        <v>1.82</v>
      </c>
      <c r="Y20" s="38">
        <v>1.7199999999999995</v>
      </c>
      <c r="Z20" s="38">
        <v>27.76</v>
      </c>
      <c r="AA20" s="38">
        <f t="shared" si="4"/>
        <v>25.99</v>
      </c>
      <c r="AB20" s="38">
        <v>24.02</v>
      </c>
      <c r="AC20" s="57">
        <v>1.82</v>
      </c>
      <c r="AD20" s="38">
        <v>0.15</v>
      </c>
      <c r="AE20" s="57">
        <v>0</v>
      </c>
      <c r="AF20" s="46">
        <f t="shared" si="1"/>
        <v>628.7958115183245</v>
      </c>
    </row>
    <row r="21" spans="1:32" s="2" customFormat="1" ht="39" customHeight="1">
      <c r="A21" s="27" t="s">
        <v>56</v>
      </c>
      <c r="B21" s="20">
        <v>431</v>
      </c>
      <c r="C21" s="20">
        <f t="shared" si="2"/>
        <v>568</v>
      </c>
      <c r="D21" s="20">
        <v>281</v>
      </c>
      <c r="E21" s="20">
        <v>193</v>
      </c>
      <c r="F21" s="20">
        <v>46</v>
      </c>
      <c r="G21" s="20">
        <v>180</v>
      </c>
      <c r="H21" s="20">
        <v>46</v>
      </c>
      <c r="I21" s="20">
        <v>241</v>
      </c>
      <c r="J21" s="20">
        <v>215</v>
      </c>
      <c r="K21" s="20">
        <v>66</v>
      </c>
      <c r="L21" s="20">
        <v>194</v>
      </c>
      <c r="M21" s="20">
        <v>187</v>
      </c>
      <c r="N21" s="20">
        <v>16</v>
      </c>
      <c r="O21" s="20">
        <v>18</v>
      </c>
      <c r="P21" s="20">
        <v>131</v>
      </c>
      <c r="Q21" s="20">
        <v>22</v>
      </c>
      <c r="R21" s="20">
        <v>10</v>
      </c>
      <c r="S21" s="20">
        <v>16</v>
      </c>
      <c r="T21" s="20">
        <v>1</v>
      </c>
      <c r="U21" s="20">
        <v>1</v>
      </c>
      <c r="V21" s="38">
        <f t="shared" si="3"/>
        <v>472.47</v>
      </c>
      <c r="W21" s="38">
        <v>424.76</v>
      </c>
      <c r="X21" s="57">
        <v>2.76</v>
      </c>
      <c r="Y21" s="38">
        <v>1.1099999999999999</v>
      </c>
      <c r="Z21" s="38">
        <v>43.84</v>
      </c>
      <c r="AA21" s="38">
        <f t="shared" si="4"/>
        <v>39.36</v>
      </c>
      <c r="AB21" s="38">
        <v>36.51</v>
      </c>
      <c r="AC21" s="57">
        <v>2.76</v>
      </c>
      <c r="AD21" s="38">
        <v>0.09</v>
      </c>
      <c r="AE21" s="57">
        <v>0</v>
      </c>
      <c r="AF21" s="46">
        <f t="shared" si="1"/>
        <v>642.7816901408451</v>
      </c>
    </row>
    <row r="22" spans="1:32" s="103" customFormat="1" ht="39" customHeight="1">
      <c r="A22" s="27" t="s">
        <v>57</v>
      </c>
      <c r="B22" s="20">
        <v>26</v>
      </c>
      <c r="C22" s="20">
        <f t="shared" si="2"/>
        <v>30</v>
      </c>
      <c r="D22" s="20">
        <v>14</v>
      </c>
      <c r="E22" s="20">
        <v>8</v>
      </c>
      <c r="F22" s="20">
        <v>2</v>
      </c>
      <c r="G22" s="20">
        <v>13</v>
      </c>
      <c r="H22" s="20">
        <v>0</v>
      </c>
      <c r="I22" s="20">
        <v>13</v>
      </c>
      <c r="J22" s="20">
        <v>5</v>
      </c>
      <c r="K22" s="20">
        <v>12</v>
      </c>
      <c r="L22" s="20">
        <v>15</v>
      </c>
      <c r="M22" s="20">
        <v>14</v>
      </c>
      <c r="N22" s="20">
        <v>0</v>
      </c>
      <c r="O22" s="20">
        <v>0</v>
      </c>
      <c r="P22" s="20">
        <v>1</v>
      </c>
      <c r="Q22" s="42">
        <v>0</v>
      </c>
      <c r="R22" s="42">
        <v>2</v>
      </c>
      <c r="S22" s="42">
        <v>2</v>
      </c>
      <c r="T22" s="42">
        <v>0</v>
      </c>
      <c r="U22" s="42">
        <v>0</v>
      </c>
      <c r="V22" s="38">
        <f t="shared" si="3"/>
        <v>25.972</v>
      </c>
      <c r="W22" s="38">
        <v>22.952</v>
      </c>
      <c r="X22" s="57">
        <v>0.14</v>
      </c>
      <c r="Y22" s="38">
        <v>0.23999999999999996</v>
      </c>
      <c r="Z22" s="38">
        <v>2.64</v>
      </c>
      <c r="AA22" s="38">
        <f t="shared" si="4"/>
        <v>2.44</v>
      </c>
      <c r="AB22" s="38">
        <v>2.28</v>
      </c>
      <c r="AC22" s="57">
        <v>0.14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2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90" zoomScaleNormal="90" zoomScaleSheetLayoutView="100" workbookViewId="0" topLeftCell="A1">
      <selection activeCell="A15" sqref="A15:IV15"/>
    </sheetView>
  </sheetViews>
  <sheetFormatPr defaultColWidth="8.75390625" defaultRowHeight="14.25"/>
  <cols>
    <col min="1" max="1" width="8.00390625" style="5" customWidth="1"/>
    <col min="2" max="2" width="6.50390625" style="4" customWidth="1"/>
    <col min="3" max="3" width="6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375" style="6" customWidth="1"/>
    <col min="18" max="18" width="6.00390625" style="4" hidden="1" customWidth="1"/>
    <col min="19" max="19" width="5.25390625" style="6" customWidth="1"/>
    <col min="20" max="20" width="4.625" style="4" hidden="1" customWidth="1"/>
    <col min="21" max="21" width="6.75390625" style="6" customWidth="1"/>
    <col min="22" max="22" width="10.25390625" style="7" customWidth="1"/>
    <col min="23" max="23" width="7.375" style="7" customWidth="1"/>
    <col min="24" max="26" width="7.625" style="8" customWidth="1"/>
    <col min="27" max="28" width="6.753906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spans="1:32" s="9" customFormat="1" ht="19.5" customHeight="1">
      <c r="A1" s="10" t="s">
        <v>0</v>
      </c>
      <c r="B1" s="4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"/>
      <c r="S1" s="6"/>
      <c r="T1" s="4"/>
      <c r="U1" s="6"/>
      <c r="V1" s="7"/>
      <c r="W1" s="7"/>
      <c r="X1" s="8"/>
      <c r="Y1" s="8"/>
      <c r="Z1" s="8"/>
      <c r="AA1" s="7"/>
      <c r="AB1" s="7"/>
      <c r="AC1" s="8"/>
      <c r="AD1" s="8"/>
      <c r="AE1" s="8"/>
      <c r="AF1" s="4"/>
    </row>
    <row r="2" spans="1:32" s="9" customFormat="1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s="9" customFormat="1" ht="27.75" customHeight="1">
      <c r="A3" s="13" t="s">
        <v>83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77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84</v>
      </c>
      <c r="AE4" s="18"/>
      <c r="AF4" s="30"/>
    </row>
    <row r="5" spans="1:32" s="9" customFormat="1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85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s="9" customFormat="1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23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s="9" customFormat="1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6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s="9" customFormat="1" ht="39" customHeight="1">
      <c r="A8" s="21" t="s">
        <v>43</v>
      </c>
      <c r="B8" s="20">
        <v>1</v>
      </c>
      <c r="C8" s="20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0"/>
      <c r="S8" s="21">
        <v>19</v>
      </c>
      <c r="T8" s="20"/>
      <c r="U8" s="21">
        <v>20</v>
      </c>
      <c r="V8" s="20">
        <v>21</v>
      </c>
      <c r="W8" s="20">
        <v>22</v>
      </c>
      <c r="X8" s="21">
        <v>23</v>
      </c>
      <c r="Y8" s="21">
        <v>24</v>
      </c>
      <c r="Z8" s="21">
        <v>25</v>
      </c>
      <c r="AA8" s="20">
        <v>26</v>
      </c>
      <c r="AB8" s="20">
        <v>27</v>
      </c>
      <c r="AC8" s="21">
        <v>28</v>
      </c>
      <c r="AD8" s="21">
        <v>29</v>
      </c>
      <c r="AE8" s="21">
        <v>30</v>
      </c>
      <c r="AF8" s="20">
        <v>31</v>
      </c>
    </row>
    <row r="9" spans="1:32" s="9" customFormat="1" ht="39" customHeight="1">
      <c r="A9" s="21" t="s">
        <v>44</v>
      </c>
      <c r="B9" s="20">
        <f>SUM(B10:B22)</f>
        <v>5430</v>
      </c>
      <c r="C9" s="20">
        <f>SUM(C10:C22)</f>
        <v>7493</v>
      </c>
      <c r="D9" s="20">
        <f>SUM(D10:D22)</f>
        <v>3225</v>
      </c>
      <c r="E9" s="20">
        <f aca="true" t="shared" si="0" ref="E9:AE9">SUM(E10:E22)</f>
        <v>2228</v>
      </c>
      <c r="F9" s="20">
        <f t="shared" si="0"/>
        <v>757</v>
      </c>
      <c r="G9" s="20">
        <f t="shared" si="0"/>
        <v>2648</v>
      </c>
      <c r="H9" s="20">
        <f t="shared" si="0"/>
        <v>619</v>
      </c>
      <c r="I9" s="20">
        <f t="shared" si="0"/>
        <v>1577</v>
      </c>
      <c r="J9" s="20">
        <f t="shared" si="0"/>
        <v>1843</v>
      </c>
      <c r="K9" s="20">
        <f t="shared" si="0"/>
        <v>3454</v>
      </c>
      <c r="L9" s="20">
        <f t="shared" si="0"/>
        <v>1203</v>
      </c>
      <c r="M9" s="20">
        <f t="shared" si="0"/>
        <v>3042</v>
      </c>
      <c r="N9" s="20">
        <f t="shared" si="0"/>
        <v>397</v>
      </c>
      <c r="O9" s="20">
        <f t="shared" si="0"/>
        <v>41</v>
      </c>
      <c r="P9" s="20">
        <f t="shared" si="0"/>
        <v>2393</v>
      </c>
      <c r="Q9" s="20">
        <f t="shared" si="0"/>
        <v>1043</v>
      </c>
      <c r="R9" s="20">
        <f t="shared" si="0"/>
        <v>20</v>
      </c>
      <c r="S9" s="20">
        <f t="shared" si="0"/>
        <v>21</v>
      </c>
      <c r="T9" s="20">
        <f t="shared" si="0"/>
        <v>41</v>
      </c>
      <c r="U9" s="20">
        <f t="shared" si="0"/>
        <v>79</v>
      </c>
      <c r="V9" s="20">
        <f t="shared" si="0"/>
        <v>2595.8382</v>
      </c>
      <c r="W9" s="20">
        <f t="shared" si="0"/>
        <v>1473.9082000000003</v>
      </c>
      <c r="X9" s="20">
        <f t="shared" si="0"/>
        <v>20.8</v>
      </c>
      <c r="Y9" s="20">
        <f t="shared" si="0"/>
        <v>8.900000000000002</v>
      </c>
      <c r="Z9" s="20">
        <f t="shared" si="0"/>
        <v>1092.23</v>
      </c>
      <c r="AA9" s="20">
        <f t="shared" si="0"/>
        <v>492.34800000000007</v>
      </c>
      <c r="AB9" s="20">
        <f t="shared" si="0"/>
        <v>489.398</v>
      </c>
      <c r="AC9" s="20">
        <f t="shared" si="0"/>
        <v>0</v>
      </c>
      <c r="AD9" s="20">
        <f t="shared" si="0"/>
        <v>2.9499999999999997</v>
      </c>
      <c r="AE9" s="20">
        <f t="shared" si="0"/>
        <v>0</v>
      </c>
      <c r="AF9" s="46">
        <f>AB9/C9*10000</f>
        <v>653.1402642466303</v>
      </c>
    </row>
    <row r="10" spans="1:32" s="2" customFormat="1" ht="39" customHeight="1">
      <c r="A10" s="27" t="s">
        <v>45</v>
      </c>
      <c r="B10" s="20">
        <v>322</v>
      </c>
      <c r="C10" s="20">
        <f>SUM(H10:K10)</f>
        <v>415</v>
      </c>
      <c r="D10" s="20">
        <v>155</v>
      </c>
      <c r="E10" s="20">
        <v>129</v>
      </c>
      <c r="F10" s="20">
        <v>37</v>
      </c>
      <c r="G10" s="20">
        <v>256</v>
      </c>
      <c r="H10" s="20">
        <v>43</v>
      </c>
      <c r="I10" s="20">
        <v>61</v>
      </c>
      <c r="J10" s="20">
        <v>146</v>
      </c>
      <c r="K10" s="20">
        <v>165</v>
      </c>
      <c r="L10" s="20">
        <v>20</v>
      </c>
      <c r="M10" s="20">
        <v>256</v>
      </c>
      <c r="N10" s="20">
        <v>25</v>
      </c>
      <c r="O10" s="20">
        <v>0</v>
      </c>
      <c r="P10" s="20">
        <v>64</v>
      </c>
      <c r="Q10" s="42">
        <v>50</v>
      </c>
      <c r="R10" s="42">
        <v>2</v>
      </c>
      <c r="S10" s="42">
        <v>2</v>
      </c>
      <c r="T10" s="42">
        <v>3</v>
      </c>
      <c r="U10" s="42">
        <v>3</v>
      </c>
      <c r="V10" s="38">
        <f aca="true" t="shared" si="1" ref="V10:V22">W10+X10+Y10+Z10</f>
        <v>176.42000000000002</v>
      </c>
      <c r="W10" s="43">
        <v>88.09</v>
      </c>
      <c r="X10" s="57">
        <v>20.8</v>
      </c>
      <c r="Y10" s="43">
        <v>0.27</v>
      </c>
      <c r="Z10" s="43">
        <v>67.26</v>
      </c>
      <c r="AA10" s="38">
        <f>AB10+AC10+AD10+AE10</f>
        <v>29.36</v>
      </c>
      <c r="AB10" s="43">
        <v>29.27</v>
      </c>
      <c r="AC10" s="57">
        <v>0</v>
      </c>
      <c r="AD10" s="43">
        <v>0.09</v>
      </c>
      <c r="AE10" s="57">
        <v>0</v>
      </c>
      <c r="AF10" s="46">
        <f>AB10/C10*10000</f>
        <v>705.3012048192771</v>
      </c>
    </row>
    <row r="11" spans="1:32" s="2" customFormat="1" ht="39" customHeight="1">
      <c r="A11" s="27" t="s">
        <v>46</v>
      </c>
      <c r="B11" s="47">
        <v>1029</v>
      </c>
      <c r="C11" s="47">
        <v>1308</v>
      </c>
      <c r="D11" s="48">
        <v>474</v>
      </c>
      <c r="E11" s="48">
        <v>463</v>
      </c>
      <c r="F11" s="48">
        <v>91</v>
      </c>
      <c r="G11" s="48">
        <v>600</v>
      </c>
      <c r="H11" s="48">
        <v>179</v>
      </c>
      <c r="I11" s="48">
        <v>185</v>
      </c>
      <c r="J11" s="48">
        <v>401</v>
      </c>
      <c r="K11" s="20">
        <f>C11-H11-I11-J11</f>
        <v>543</v>
      </c>
      <c r="L11" s="20">
        <v>145</v>
      </c>
      <c r="M11" s="20">
        <v>588</v>
      </c>
      <c r="N11" s="20">
        <v>71</v>
      </c>
      <c r="O11" s="20">
        <v>18</v>
      </c>
      <c r="P11" s="20">
        <v>266</v>
      </c>
      <c r="Q11" s="42">
        <f>C11-L11-M11-N11-O11-P11</f>
        <v>220</v>
      </c>
      <c r="R11" s="42">
        <v>3</v>
      </c>
      <c r="S11" s="42">
        <v>3</v>
      </c>
      <c r="T11" s="42">
        <v>10</v>
      </c>
      <c r="U11" s="42">
        <v>12</v>
      </c>
      <c r="V11" s="38">
        <f t="shared" si="1"/>
        <v>502.39</v>
      </c>
      <c r="W11" s="38">
        <v>267.28999999999996</v>
      </c>
      <c r="X11" s="57">
        <v>0</v>
      </c>
      <c r="Y11" s="38">
        <v>1.19</v>
      </c>
      <c r="Z11" s="38">
        <v>233.91</v>
      </c>
      <c r="AA11" s="38">
        <f>AB11+AC11+AD11+AE11</f>
        <v>89.17</v>
      </c>
      <c r="AB11" s="38">
        <v>88.78</v>
      </c>
      <c r="AC11" s="57">
        <v>0</v>
      </c>
      <c r="AD11" s="38">
        <v>0.39</v>
      </c>
      <c r="AE11" s="57">
        <v>0</v>
      </c>
      <c r="AF11" s="46">
        <f aca="true" t="shared" si="2" ref="AF11:AF22">AB11/C11*10000</f>
        <v>678.7461773700305</v>
      </c>
    </row>
    <row r="12" spans="1:32" s="2" customFormat="1" ht="39" customHeight="1">
      <c r="A12" s="27" t="s">
        <v>47</v>
      </c>
      <c r="B12" s="20">
        <v>1085</v>
      </c>
      <c r="C12" s="20">
        <f aca="true" t="shared" si="3" ref="C12:C22">SUM(H12:K12)</f>
        <v>1445</v>
      </c>
      <c r="D12" s="20">
        <v>683</v>
      </c>
      <c r="E12" s="20">
        <v>410</v>
      </c>
      <c r="F12" s="20">
        <v>169</v>
      </c>
      <c r="G12" s="20">
        <v>283</v>
      </c>
      <c r="H12" s="20">
        <v>82</v>
      </c>
      <c r="I12" s="20">
        <v>267</v>
      </c>
      <c r="J12" s="20">
        <v>266</v>
      </c>
      <c r="K12" s="20">
        <v>830</v>
      </c>
      <c r="L12" s="20">
        <v>339</v>
      </c>
      <c r="M12" s="20">
        <v>682</v>
      </c>
      <c r="N12" s="20">
        <v>0</v>
      </c>
      <c r="O12" s="20">
        <v>0</v>
      </c>
      <c r="P12" s="20">
        <v>198</v>
      </c>
      <c r="Q12" s="42">
        <v>226</v>
      </c>
      <c r="R12" s="42">
        <v>9</v>
      </c>
      <c r="S12" s="42">
        <v>9</v>
      </c>
      <c r="T12" s="42">
        <v>3</v>
      </c>
      <c r="U12" s="42">
        <v>4</v>
      </c>
      <c r="V12" s="38">
        <f t="shared" si="1"/>
        <v>568.8768</v>
      </c>
      <c r="W12" s="38">
        <v>297.2668</v>
      </c>
      <c r="X12" s="57">
        <v>0</v>
      </c>
      <c r="Y12" s="38">
        <v>1.44</v>
      </c>
      <c r="Z12" s="38">
        <v>270.17</v>
      </c>
      <c r="AA12" s="38">
        <f>AB12+AC12+AD12+AE12</f>
        <v>100.3906</v>
      </c>
      <c r="AB12" s="38">
        <v>99.9106</v>
      </c>
      <c r="AC12" s="57">
        <v>0</v>
      </c>
      <c r="AD12" s="38">
        <v>0.48</v>
      </c>
      <c r="AE12" s="57">
        <v>0</v>
      </c>
      <c r="AF12" s="46">
        <f t="shared" si="2"/>
        <v>691.4228373702422</v>
      </c>
    </row>
    <row r="13" spans="1:32" s="3" customFormat="1" ht="39" customHeight="1">
      <c r="A13" s="27" t="s">
        <v>48</v>
      </c>
      <c r="B13" s="49">
        <v>497</v>
      </c>
      <c r="C13" s="20">
        <f t="shared" si="3"/>
        <v>685</v>
      </c>
      <c r="D13" s="50">
        <v>310</v>
      </c>
      <c r="E13" s="50">
        <v>200</v>
      </c>
      <c r="F13" s="50">
        <v>78</v>
      </c>
      <c r="G13" s="50">
        <v>257</v>
      </c>
      <c r="H13" s="50">
        <v>53</v>
      </c>
      <c r="I13" s="50">
        <v>153</v>
      </c>
      <c r="J13" s="50">
        <v>94</v>
      </c>
      <c r="K13" s="50">
        <v>385</v>
      </c>
      <c r="L13" s="50">
        <v>61</v>
      </c>
      <c r="M13" s="50">
        <v>257</v>
      </c>
      <c r="N13" s="50">
        <v>67</v>
      </c>
      <c r="O13" s="50">
        <v>0</v>
      </c>
      <c r="P13" s="50">
        <v>479</v>
      </c>
      <c r="Q13" s="58">
        <v>0</v>
      </c>
      <c r="R13" s="59">
        <v>3</v>
      </c>
      <c r="S13" s="59">
        <v>4</v>
      </c>
      <c r="T13" s="59">
        <v>6</v>
      </c>
      <c r="U13" s="59">
        <v>12</v>
      </c>
      <c r="V13" s="38">
        <f t="shared" si="1"/>
        <v>259.38</v>
      </c>
      <c r="W13" s="60">
        <v>128.72</v>
      </c>
      <c r="X13" s="61">
        <f>X12+AC13</f>
        <v>0</v>
      </c>
      <c r="Y13" s="60">
        <v>0.99</v>
      </c>
      <c r="Z13" s="60">
        <v>129.67</v>
      </c>
      <c r="AA13" s="38">
        <f>AB13+AC13+AD13+AE13</f>
        <v>42.9467</v>
      </c>
      <c r="AB13" s="70">
        <v>42.6267</v>
      </c>
      <c r="AC13" s="61">
        <v>0</v>
      </c>
      <c r="AD13" s="71">
        <v>0.32</v>
      </c>
      <c r="AE13" s="61">
        <v>0</v>
      </c>
      <c r="AF13" s="46">
        <f t="shared" si="2"/>
        <v>622.2875912408759</v>
      </c>
    </row>
    <row r="14" spans="1:32" s="2" customFormat="1" ht="39" customHeight="1">
      <c r="A14" s="27" t="s">
        <v>49</v>
      </c>
      <c r="B14" s="20">
        <v>366</v>
      </c>
      <c r="C14" s="20">
        <f t="shared" si="3"/>
        <v>587</v>
      </c>
      <c r="D14" s="20">
        <v>277</v>
      </c>
      <c r="E14" s="20">
        <v>208</v>
      </c>
      <c r="F14" s="20">
        <v>55</v>
      </c>
      <c r="G14" s="20">
        <v>257</v>
      </c>
      <c r="H14" s="20">
        <v>101</v>
      </c>
      <c r="I14" s="20">
        <v>60</v>
      </c>
      <c r="J14" s="20">
        <v>165</v>
      </c>
      <c r="K14" s="20">
        <v>261</v>
      </c>
      <c r="L14" s="20">
        <v>71</v>
      </c>
      <c r="M14" s="20">
        <v>257</v>
      </c>
      <c r="N14" s="20">
        <v>5</v>
      </c>
      <c r="O14" s="20">
        <v>0</v>
      </c>
      <c r="P14" s="20">
        <v>160</v>
      </c>
      <c r="Q14" s="42">
        <v>94</v>
      </c>
      <c r="R14" s="42">
        <f aca="true" t="shared" si="4" ref="R14:U14">SUM(R31)</f>
        <v>0</v>
      </c>
      <c r="S14" s="42">
        <f t="shared" si="4"/>
        <v>0</v>
      </c>
      <c r="T14" s="42">
        <v>7</v>
      </c>
      <c r="U14" s="42">
        <v>32</v>
      </c>
      <c r="V14" s="38">
        <f t="shared" si="1"/>
        <v>222.99</v>
      </c>
      <c r="W14" s="38">
        <v>119.09</v>
      </c>
      <c r="X14" s="57">
        <v>0</v>
      </c>
      <c r="Y14" s="38">
        <v>1.05</v>
      </c>
      <c r="Z14" s="38">
        <v>102.85</v>
      </c>
      <c r="AA14" s="38">
        <f>AB14+AC14+AD14+AE14</f>
        <v>38.85</v>
      </c>
      <c r="AB14" s="38">
        <v>38.5</v>
      </c>
      <c r="AC14" s="57">
        <v>0</v>
      </c>
      <c r="AD14" s="38">
        <v>0.35</v>
      </c>
      <c r="AE14" s="57">
        <v>0</v>
      </c>
      <c r="AF14" s="46">
        <f t="shared" si="2"/>
        <v>655.87734241908</v>
      </c>
    </row>
    <row r="15" spans="1:32" s="2" customFormat="1" ht="39" customHeight="1">
      <c r="A15" s="27" t="s">
        <v>50</v>
      </c>
      <c r="B15" s="20">
        <v>247</v>
      </c>
      <c r="C15" s="20">
        <f t="shared" si="3"/>
        <v>369</v>
      </c>
      <c r="D15" s="20">
        <v>146</v>
      </c>
      <c r="E15" s="20">
        <v>70</v>
      </c>
      <c r="F15" s="20">
        <v>56</v>
      </c>
      <c r="G15" s="20">
        <v>203</v>
      </c>
      <c r="H15" s="20">
        <v>0</v>
      </c>
      <c r="I15" s="20">
        <v>134</v>
      </c>
      <c r="J15" s="20">
        <v>179</v>
      </c>
      <c r="K15" s="20">
        <v>56</v>
      </c>
      <c r="L15" s="20">
        <v>10</v>
      </c>
      <c r="M15" s="20">
        <v>174</v>
      </c>
      <c r="N15" s="20">
        <v>0</v>
      </c>
      <c r="O15" s="20">
        <v>0</v>
      </c>
      <c r="P15" s="20">
        <v>126</v>
      </c>
      <c r="Q15" s="42">
        <v>59</v>
      </c>
      <c r="R15" s="42">
        <v>0</v>
      </c>
      <c r="S15" s="42">
        <v>0</v>
      </c>
      <c r="T15" s="42">
        <v>0</v>
      </c>
      <c r="U15" s="42">
        <v>0</v>
      </c>
      <c r="V15" s="38">
        <f t="shared" si="1"/>
        <v>95.58000000000001</v>
      </c>
      <c r="W15" s="43">
        <v>65.82000000000001</v>
      </c>
      <c r="X15" s="57">
        <v>0</v>
      </c>
      <c r="Y15" s="43">
        <v>0.48</v>
      </c>
      <c r="Z15" s="43">
        <v>29.28</v>
      </c>
      <c r="AA15" s="38">
        <f aca="true" t="shared" si="5" ref="AA15:AA22">AB15+AC15+AD15+AE15</f>
        <v>21.96</v>
      </c>
      <c r="AB15" s="43">
        <v>21.8</v>
      </c>
      <c r="AC15" s="57">
        <v>0</v>
      </c>
      <c r="AD15" s="43">
        <v>0.16</v>
      </c>
      <c r="AE15" s="57">
        <v>0</v>
      </c>
      <c r="AF15" s="46">
        <f t="shared" si="2"/>
        <v>590.7859078590786</v>
      </c>
    </row>
    <row r="16" spans="1:32" s="2" customFormat="1" ht="39" customHeight="1">
      <c r="A16" s="27" t="s">
        <v>51</v>
      </c>
      <c r="B16" s="20">
        <v>614</v>
      </c>
      <c r="C16" s="20">
        <f t="shared" si="3"/>
        <v>884</v>
      </c>
      <c r="D16" s="20">
        <v>357</v>
      </c>
      <c r="E16" s="20">
        <v>243</v>
      </c>
      <c r="F16" s="20">
        <v>90</v>
      </c>
      <c r="G16" s="20">
        <v>246</v>
      </c>
      <c r="H16" s="20">
        <v>17</v>
      </c>
      <c r="I16" s="20">
        <v>127</v>
      </c>
      <c r="J16" s="20">
        <v>101</v>
      </c>
      <c r="K16" s="20">
        <v>639</v>
      </c>
      <c r="L16" s="20">
        <v>65</v>
      </c>
      <c r="M16" s="20">
        <v>220</v>
      </c>
      <c r="N16" s="20">
        <v>0</v>
      </c>
      <c r="O16" s="20">
        <v>0</v>
      </c>
      <c r="P16" s="20">
        <v>292</v>
      </c>
      <c r="Q16" s="20">
        <v>307</v>
      </c>
      <c r="R16" s="20">
        <v>0</v>
      </c>
      <c r="S16" s="20">
        <v>0</v>
      </c>
      <c r="T16" s="20">
        <v>3</v>
      </c>
      <c r="U16" s="20">
        <v>3</v>
      </c>
      <c r="V16" s="38">
        <f t="shared" si="1"/>
        <v>256.1865</v>
      </c>
      <c r="W16" s="38">
        <v>157.3465</v>
      </c>
      <c r="X16" s="57">
        <v>0</v>
      </c>
      <c r="Y16" s="38">
        <v>1.1600000000000001</v>
      </c>
      <c r="Z16" s="38">
        <v>97.68</v>
      </c>
      <c r="AA16" s="38">
        <f t="shared" si="5"/>
        <v>52.7175</v>
      </c>
      <c r="AB16" s="38">
        <v>52.3275</v>
      </c>
      <c r="AC16" s="57">
        <v>0</v>
      </c>
      <c r="AD16" s="38">
        <v>0.39</v>
      </c>
      <c r="AE16" s="57">
        <v>0</v>
      </c>
      <c r="AF16" s="46">
        <f t="shared" si="2"/>
        <v>591.9400452488687</v>
      </c>
    </row>
    <row r="17" spans="1:32" s="3" customFormat="1" ht="39" customHeight="1">
      <c r="A17" s="27" t="s">
        <v>52</v>
      </c>
      <c r="B17" s="51">
        <v>177</v>
      </c>
      <c r="C17" s="20">
        <f t="shared" si="3"/>
        <v>271</v>
      </c>
      <c r="D17" s="51">
        <v>132</v>
      </c>
      <c r="E17" s="51">
        <v>61</v>
      </c>
      <c r="F17" s="51">
        <v>29</v>
      </c>
      <c r="G17" s="51">
        <v>69</v>
      </c>
      <c r="H17" s="51">
        <v>30</v>
      </c>
      <c r="I17" s="51">
        <v>175</v>
      </c>
      <c r="J17" s="51">
        <v>37</v>
      </c>
      <c r="K17" s="51">
        <v>29</v>
      </c>
      <c r="L17" s="51">
        <v>172</v>
      </c>
      <c r="M17" s="51">
        <v>123</v>
      </c>
      <c r="N17" s="51">
        <v>171</v>
      </c>
      <c r="O17" s="51">
        <v>5</v>
      </c>
      <c r="P17" s="51">
        <v>199</v>
      </c>
      <c r="Q17" s="51">
        <v>15</v>
      </c>
      <c r="R17" s="51">
        <v>3</v>
      </c>
      <c r="S17" s="51">
        <v>3</v>
      </c>
      <c r="T17" s="51">
        <v>1</v>
      </c>
      <c r="U17" s="51">
        <v>2</v>
      </c>
      <c r="V17" s="38">
        <f t="shared" si="1"/>
        <v>81.4</v>
      </c>
      <c r="W17" s="62">
        <v>51.42</v>
      </c>
      <c r="X17" s="63">
        <v>0</v>
      </c>
      <c r="Y17" s="62">
        <v>0.28</v>
      </c>
      <c r="Z17" s="62">
        <v>29.7</v>
      </c>
      <c r="AA17" s="38">
        <f t="shared" si="5"/>
        <v>17.26</v>
      </c>
      <c r="AB17" s="62">
        <v>17.17</v>
      </c>
      <c r="AC17" s="63">
        <v>0</v>
      </c>
      <c r="AD17" s="62">
        <v>0.09</v>
      </c>
      <c r="AE17" s="63">
        <v>0</v>
      </c>
      <c r="AF17" s="46">
        <f t="shared" si="2"/>
        <v>633.5793357933579</v>
      </c>
    </row>
    <row r="18" spans="1:32" s="2" customFormat="1" ht="39" customHeight="1">
      <c r="A18" s="27" t="s">
        <v>53</v>
      </c>
      <c r="B18" s="52">
        <v>181</v>
      </c>
      <c r="C18" s="20">
        <f t="shared" si="3"/>
        <v>270</v>
      </c>
      <c r="D18" s="52">
        <v>109</v>
      </c>
      <c r="E18" s="52">
        <v>121</v>
      </c>
      <c r="F18" s="52">
        <v>28</v>
      </c>
      <c r="G18" s="52">
        <v>68</v>
      </c>
      <c r="H18" s="52">
        <v>17</v>
      </c>
      <c r="I18" s="52">
        <v>62</v>
      </c>
      <c r="J18" s="52">
        <v>49</v>
      </c>
      <c r="K18" s="52">
        <v>142</v>
      </c>
      <c r="L18" s="52">
        <v>40</v>
      </c>
      <c r="M18" s="52">
        <v>77</v>
      </c>
      <c r="N18" s="52">
        <v>29</v>
      </c>
      <c r="O18" s="52">
        <v>0</v>
      </c>
      <c r="P18" s="52">
        <v>157</v>
      </c>
      <c r="Q18" s="64">
        <v>0</v>
      </c>
      <c r="R18" s="64">
        <v>0</v>
      </c>
      <c r="S18" s="64">
        <v>0</v>
      </c>
      <c r="T18" s="64">
        <v>2</v>
      </c>
      <c r="U18" s="64">
        <v>3</v>
      </c>
      <c r="V18" s="38">
        <f t="shared" si="1"/>
        <v>83.5372</v>
      </c>
      <c r="W18" s="65">
        <v>52.4372</v>
      </c>
      <c r="X18" s="66">
        <v>0</v>
      </c>
      <c r="Y18" s="72">
        <v>1.0699999999999998</v>
      </c>
      <c r="Z18" s="65">
        <v>30.03</v>
      </c>
      <c r="AA18" s="38">
        <f t="shared" si="5"/>
        <v>17.6261</v>
      </c>
      <c r="AB18" s="73">
        <v>17.2761</v>
      </c>
      <c r="AC18" s="66">
        <v>0</v>
      </c>
      <c r="AD18" s="74">
        <v>0.35</v>
      </c>
      <c r="AE18" s="66">
        <v>0</v>
      </c>
      <c r="AF18" s="46">
        <f t="shared" si="2"/>
        <v>639.8555555555556</v>
      </c>
    </row>
    <row r="19" spans="1:32" s="4" customFormat="1" ht="39" customHeight="1">
      <c r="A19" s="27" t="s">
        <v>54</v>
      </c>
      <c r="B19" s="27">
        <v>238</v>
      </c>
      <c r="C19" s="20">
        <f t="shared" si="3"/>
        <v>341</v>
      </c>
      <c r="D19" s="53">
        <v>130</v>
      </c>
      <c r="E19" s="53">
        <v>62</v>
      </c>
      <c r="F19" s="53">
        <v>31</v>
      </c>
      <c r="G19" s="53">
        <v>118</v>
      </c>
      <c r="H19" s="53">
        <v>41</v>
      </c>
      <c r="I19" s="53">
        <v>75</v>
      </c>
      <c r="J19" s="53">
        <v>113</v>
      </c>
      <c r="K19" s="53">
        <v>112</v>
      </c>
      <c r="L19" s="53">
        <v>57</v>
      </c>
      <c r="M19" s="53">
        <v>112</v>
      </c>
      <c r="N19" s="53">
        <v>15</v>
      </c>
      <c r="O19" s="53">
        <v>0</v>
      </c>
      <c r="P19" s="53">
        <v>114</v>
      </c>
      <c r="Q19" s="53">
        <v>43</v>
      </c>
      <c r="R19" s="20"/>
      <c r="S19" s="67">
        <v>0</v>
      </c>
      <c r="T19" s="67">
        <v>2</v>
      </c>
      <c r="U19" s="20">
        <v>2</v>
      </c>
      <c r="V19" s="38">
        <f t="shared" si="1"/>
        <v>97.61569999999999</v>
      </c>
      <c r="W19" s="68">
        <v>69.9557</v>
      </c>
      <c r="X19" s="69">
        <v>0</v>
      </c>
      <c r="Y19" s="68">
        <v>0.22</v>
      </c>
      <c r="Z19" s="68">
        <v>27.44</v>
      </c>
      <c r="AA19" s="38">
        <f t="shared" si="5"/>
        <v>23.3131</v>
      </c>
      <c r="AB19" s="68">
        <v>23.2331</v>
      </c>
      <c r="AC19" s="69">
        <v>0</v>
      </c>
      <c r="AD19" s="68">
        <v>0.08</v>
      </c>
      <c r="AE19" s="69">
        <v>0</v>
      </c>
      <c r="AF19" s="46">
        <f t="shared" si="2"/>
        <v>681.3225806451613</v>
      </c>
    </row>
    <row r="20" spans="1:32" s="2" customFormat="1" ht="39" customHeight="1">
      <c r="A20" s="27" t="s">
        <v>55</v>
      </c>
      <c r="B20" s="20">
        <v>237</v>
      </c>
      <c r="C20" s="20">
        <f t="shared" si="3"/>
        <v>348</v>
      </c>
      <c r="D20" s="20">
        <v>174</v>
      </c>
      <c r="E20" s="20">
        <v>67</v>
      </c>
      <c r="F20" s="20">
        <v>49</v>
      </c>
      <c r="G20" s="20">
        <v>105</v>
      </c>
      <c r="H20" s="20">
        <v>10</v>
      </c>
      <c r="I20" s="20">
        <v>37</v>
      </c>
      <c r="J20" s="20">
        <v>81</v>
      </c>
      <c r="K20" s="20">
        <v>220</v>
      </c>
      <c r="L20" s="20">
        <v>22</v>
      </c>
      <c r="M20" s="20">
        <v>105</v>
      </c>
      <c r="N20" s="20">
        <v>1</v>
      </c>
      <c r="O20" s="20">
        <v>0</v>
      </c>
      <c r="P20" s="20">
        <v>213</v>
      </c>
      <c r="Q20" s="42">
        <v>7</v>
      </c>
      <c r="R20" s="42">
        <v>0</v>
      </c>
      <c r="S20" s="42">
        <v>0</v>
      </c>
      <c r="T20" s="42">
        <v>1</v>
      </c>
      <c r="U20" s="42">
        <v>3</v>
      </c>
      <c r="V20" s="38">
        <f t="shared" si="1"/>
        <v>93.06</v>
      </c>
      <c r="W20" s="38">
        <v>64.91</v>
      </c>
      <c r="X20" s="57">
        <v>0</v>
      </c>
      <c r="Y20" s="38">
        <v>0.39</v>
      </c>
      <c r="Z20" s="38">
        <v>27.76</v>
      </c>
      <c r="AA20" s="38">
        <f t="shared" si="5"/>
        <v>21.75</v>
      </c>
      <c r="AB20" s="38">
        <v>21.62</v>
      </c>
      <c r="AC20" s="57">
        <v>0</v>
      </c>
      <c r="AD20" s="38">
        <v>0.13</v>
      </c>
      <c r="AE20" s="57">
        <v>0</v>
      </c>
      <c r="AF20" s="46">
        <f t="shared" si="2"/>
        <v>621.264367816092</v>
      </c>
    </row>
    <row r="21" spans="1:32" s="2" customFormat="1" ht="39" customHeight="1">
      <c r="A21" s="27" t="s">
        <v>56</v>
      </c>
      <c r="B21" s="20">
        <v>416</v>
      </c>
      <c r="C21" s="20">
        <f t="shared" si="3"/>
        <v>546</v>
      </c>
      <c r="D21" s="20">
        <v>266</v>
      </c>
      <c r="E21" s="20">
        <v>187</v>
      </c>
      <c r="F21" s="20">
        <v>42</v>
      </c>
      <c r="G21" s="20">
        <v>175</v>
      </c>
      <c r="H21" s="20">
        <v>46</v>
      </c>
      <c r="I21" s="20">
        <v>231</v>
      </c>
      <c r="J21" s="20">
        <v>206</v>
      </c>
      <c r="K21" s="20">
        <v>63</v>
      </c>
      <c r="L21" s="20">
        <v>189</v>
      </c>
      <c r="M21" s="20">
        <v>180</v>
      </c>
      <c r="N21" s="20">
        <v>13</v>
      </c>
      <c r="O21" s="20">
        <v>18</v>
      </c>
      <c r="P21" s="20">
        <v>124</v>
      </c>
      <c r="Q21" s="20">
        <v>22</v>
      </c>
      <c r="R21" s="20">
        <v>0</v>
      </c>
      <c r="S21" s="20">
        <v>0</v>
      </c>
      <c r="T21" s="20">
        <v>3</v>
      </c>
      <c r="U21" s="20">
        <v>3</v>
      </c>
      <c r="V21" s="38">
        <f t="shared" si="1"/>
        <v>150.23000000000002</v>
      </c>
      <c r="W21" s="38">
        <v>106.09</v>
      </c>
      <c r="X21" s="57">
        <v>0</v>
      </c>
      <c r="Y21" s="38">
        <v>0.30000000000000004</v>
      </c>
      <c r="Z21" s="38">
        <v>43.84</v>
      </c>
      <c r="AA21" s="38">
        <f t="shared" si="5"/>
        <v>35.160000000000004</v>
      </c>
      <c r="AB21" s="38">
        <v>35.06</v>
      </c>
      <c r="AC21" s="57">
        <v>0</v>
      </c>
      <c r="AD21" s="38">
        <v>0.1</v>
      </c>
      <c r="AE21" s="57">
        <v>0</v>
      </c>
      <c r="AF21" s="46">
        <f t="shared" si="2"/>
        <v>642.1245421245422</v>
      </c>
    </row>
    <row r="22" spans="1:32" s="2" customFormat="1" ht="39" customHeight="1">
      <c r="A22" s="27" t="s">
        <v>57</v>
      </c>
      <c r="B22" s="20">
        <v>21</v>
      </c>
      <c r="C22" s="20">
        <f t="shared" si="3"/>
        <v>24</v>
      </c>
      <c r="D22" s="52">
        <v>12</v>
      </c>
      <c r="E22" s="52">
        <v>7</v>
      </c>
      <c r="F22" s="52">
        <v>2</v>
      </c>
      <c r="G22" s="52">
        <v>11</v>
      </c>
      <c r="H22" s="52">
        <v>0</v>
      </c>
      <c r="I22" s="52">
        <v>10</v>
      </c>
      <c r="J22" s="52">
        <v>5</v>
      </c>
      <c r="K22" s="52">
        <v>9</v>
      </c>
      <c r="L22" s="52">
        <v>12</v>
      </c>
      <c r="M22" s="52">
        <v>11</v>
      </c>
      <c r="N22" s="52">
        <v>0</v>
      </c>
      <c r="O22" s="52">
        <v>0</v>
      </c>
      <c r="P22" s="52">
        <v>1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38">
        <f t="shared" si="1"/>
        <v>8.172</v>
      </c>
      <c r="W22" s="65">
        <v>5.472</v>
      </c>
      <c r="X22" s="66">
        <v>0</v>
      </c>
      <c r="Y22" s="72">
        <v>0.06</v>
      </c>
      <c r="Z22" s="72">
        <v>2.64</v>
      </c>
      <c r="AA22" s="38">
        <f t="shared" si="5"/>
        <v>1.844</v>
      </c>
      <c r="AB22" s="65">
        <v>1.824</v>
      </c>
      <c r="AC22" s="66">
        <v>0</v>
      </c>
      <c r="AD22" s="72">
        <v>0.02</v>
      </c>
      <c r="AE22" s="66">
        <v>0</v>
      </c>
      <c r="AF22" s="46">
        <f t="shared" si="2"/>
        <v>760</v>
      </c>
    </row>
    <row r="23" spans="1:32" s="9" customFormat="1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SheetLayoutView="100" workbookViewId="0" topLeftCell="A1">
      <selection activeCell="A15" sqref="A15:IV15"/>
    </sheetView>
  </sheetViews>
  <sheetFormatPr defaultColWidth="8.75390625" defaultRowHeight="14.25"/>
  <cols>
    <col min="1" max="1" width="8.00390625" style="5" customWidth="1"/>
    <col min="2" max="2" width="6.50390625" style="4" customWidth="1"/>
    <col min="3" max="3" width="6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7.00390625" style="6" customWidth="1"/>
    <col min="18" max="18" width="7.00390625" style="6" hidden="1" customWidth="1"/>
    <col min="19" max="19" width="6.75390625" style="6" customWidth="1"/>
    <col min="20" max="20" width="6.75390625" style="6" hidden="1" customWidth="1"/>
    <col min="21" max="21" width="6.75390625" style="6" customWidth="1"/>
    <col min="22" max="22" width="7.625" style="7" customWidth="1"/>
    <col min="23" max="23" width="6.875" style="7" customWidth="1"/>
    <col min="24" max="26" width="7.625" style="8" customWidth="1"/>
    <col min="27" max="28" width="6.75390625" style="7" customWidth="1"/>
    <col min="29" max="31" width="7.375" style="8" customWidth="1"/>
    <col min="32" max="32" width="7.6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86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77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17"/>
      <c r="S4" s="18" t="s">
        <v>6</v>
      </c>
      <c r="T4" s="18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87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32" t="s">
        <v>15</v>
      </c>
      <c r="S5" s="33"/>
      <c r="T5" s="33"/>
      <c r="U5" s="34"/>
      <c r="V5" s="35" t="s">
        <v>88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23" t="s">
        <v>32</v>
      </c>
      <c r="R6" s="23" t="s">
        <v>33</v>
      </c>
      <c r="S6" s="23" t="s">
        <v>33</v>
      </c>
      <c r="T6" s="23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6" t="s">
        <v>40</v>
      </c>
      <c r="R7" s="26" t="s">
        <v>39</v>
      </c>
      <c r="S7" s="26" t="s">
        <v>40</v>
      </c>
      <c r="T7" s="26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14.25" customHeight="1">
      <c r="A8" s="21" t="s">
        <v>43</v>
      </c>
      <c r="B8" s="20">
        <v>1</v>
      </c>
      <c r="C8" s="20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/>
      <c r="S8" s="21">
        <v>19</v>
      </c>
      <c r="T8" s="21"/>
      <c r="U8" s="21">
        <v>20</v>
      </c>
      <c r="V8" s="20">
        <v>21</v>
      </c>
      <c r="W8" s="20">
        <v>22</v>
      </c>
      <c r="X8" s="21">
        <v>23</v>
      </c>
      <c r="Y8" s="21">
        <v>24</v>
      </c>
      <c r="Z8" s="21">
        <v>25</v>
      </c>
      <c r="AA8" s="20">
        <v>26</v>
      </c>
      <c r="AB8" s="20">
        <v>27</v>
      </c>
      <c r="AC8" s="21">
        <v>28</v>
      </c>
      <c r="AD8" s="21">
        <v>29</v>
      </c>
      <c r="AE8" s="21">
        <v>30</v>
      </c>
      <c r="AF8" s="20">
        <v>31</v>
      </c>
    </row>
    <row r="9" spans="1:32" ht="18" customHeight="1">
      <c r="A9" s="21" t="s">
        <v>44</v>
      </c>
      <c r="B9" s="20">
        <f aca="true" t="shared" si="0" ref="B9:AE9">SUM(B10:B21)</f>
        <v>5450</v>
      </c>
      <c r="C9" s="20">
        <f t="shared" si="0"/>
        <v>7551</v>
      </c>
      <c r="D9" s="21">
        <v>2913</v>
      </c>
      <c r="E9" s="21">
        <f t="shared" si="0"/>
        <v>2282</v>
      </c>
      <c r="F9" s="21">
        <f t="shared" si="0"/>
        <v>762</v>
      </c>
      <c r="G9" s="21">
        <f t="shared" si="0"/>
        <v>2705</v>
      </c>
      <c r="H9" s="21">
        <f t="shared" si="0"/>
        <v>657</v>
      </c>
      <c r="I9" s="21">
        <f t="shared" si="0"/>
        <v>1593</v>
      </c>
      <c r="J9" s="21">
        <f t="shared" si="0"/>
        <v>1922</v>
      </c>
      <c r="K9" s="21">
        <f t="shared" si="0"/>
        <v>3379</v>
      </c>
      <c r="L9" s="21">
        <f t="shared" si="0"/>
        <v>1221</v>
      </c>
      <c r="M9" s="21">
        <f t="shared" si="0"/>
        <v>3092</v>
      </c>
      <c r="N9" s="21">
        <f t="shared" si="0"/>
        <v>389</v>
      </c>
      <c r="O9" s="21">
        <f t="shared" si="0"/>
        <v>24</v>
      </c>
      <c r="P9" s="21">
        <f t="shared" si="0"/>
        <v>2410</v>
      </c>
      <c r="Q9" s="21">
        <f t="shared" si="0"/>
        <v>1032</v>
      </c>
      <c r="R9" s="21">
        <f t="shared" si="0"/>
        <v>36</v>
      </c>
      <c r="S9" s="21">
        <f t="shared" si="0"/>
        <v>52</v>
      </c>
      <c r="T9" s="21">
        <f t="shared" si="0"/>
        <v>40</v>
      </c>
      <c r="U9" s="21">
        <f t="shared" si="0"/>
        <v>64</v>
      </c>
      <c r="V9" s="20">
        <f t="shared" si="0"/>
        <v>2103.4913</v>
      </c>
      <c r="W9" s="21">
        <f t="shared" si="0"/>
        <v>984.5113000000001</v>
      </c>
      <c r="X9" s="21">
        <f t="shared" si="0"/>
        <v>20.8</v>
      </c>
      <c r="Y9" s="21">
        <f t="shared" si="0"/>
        <v>5.949999999999999</v>
      </c>
      <c r="Z9" s="21">
        <f t="shared" si="0"/>
        <v>1092.23</v>
      </c>
      <c r="AA9" s="20">
        <f t="shared" si="0"/>
        <v>1581.5198000000003</v>
      </c>
      <c r="AB9" s="21">
        <f t="shared" si="0"/>
        <v>492.1398</v>
      </c>
      <c r="AC9" s="21">
        <f t="shared" si="0"/>
        <v>20.8</v>
      </c>
      <c r="AD9" s="21">
        <f t="shared" si="0"/>
        <v>2.9899999999999993</v>
      </c>
      <c r="AE9" s="21">
        <f t="shared" si="0"/>
        <v>1065.59</v>
      </c>
      <c r="AF9" s="46">
        <f aca="true" t="shared" si="1" ref="AF9:AF21">AB9/C9*10000</f>
        <v>651.7544696066745</v>
      </c>
    </row>
    <row r="10" spans="1:32" s="2" customFormat="1" ht="18" customHeight="1">
      <c r="A10" s="27" t="s">
        <v>45</v>
      </c>
      <c r="B10" s="20">
        <v>323</v>
      </c>
      <c r="C10" s="20">
        <f>SUM(H10:K10)</f>
        <v>416</v>
      </c>
      <c r="D10" s="20">
        <v>157</v>
      </c>
      <c r="E10" s="20">
        <v>130</v>
      </c>
      <c r="F10" s="20">
        <v>37</v>
      </c>
      <c r="G10" s="20">
        <v>257</v>
      </c>
      <c r="H10" s="20">
        <v>42</v>
      </c>
      <c r="I10" s="20">
        <v>62</v>
      </c>
      <c r="J10" s="20">
        <v>146</v>
      </c>
      <c r="K10" s="20">
        <v>166</v>
      </c>
      <c r="L10" s="20">
        <v>20</v>
      </c>
      <c r="M10" s="20">
        <v>257</v>
      </c>
      <c r="N10" s="20">
        <v>25</v>
      </c>
      <c r="O10" s="20">
        <v>0</v>
      </c>
      <c r="P10" s="20">
        <v>64</v>
      </c>
      <c r="Q10" s="42">
        <v>50</v>
      </c>
      <c r="R10" s="42">
        <v>3</v>
      </c>
      <c r="S10" s="42">
        <v>5</v>
      </c>
      <c r="T10" s="42">
        <v>5</v>
      </c>
      <c r="U10" s="42">
        <v>5</v>
      </c>
      <c r="V10" s="43">
        <f>SUM(W10:Z10)</f>
        <v>147.06</v>
      </c>
      <c r="W10" s="43">
        <v>58.82</v>
      </c>
      <c r="X10" s="43">
        <v>20.8</v>
      </c>
      <c r="Y10" s="43">
        <v>0.18</v>
      </c>
      <c r="Z10" s="43">
        <v>67.26</v>
      </c>
      <c r="AA10" s="43">
        <f>SUM(AB10:AE10)</f>
        <v>117.53</v>
      </c>
      <c r="AB10" s="43">
        <v>29.35</v>
      </c>
      <c r="AC10" s="43">
        <v>20.8</v>
      </c>
      <c r="AD10" s="43">
        <v>0.12</v>
      </c>
      <c r="AE10" s="43">
        <v>67.26</v>
      </c>
      <c r="AF10" s="46">
        <f t="shared" si="1"/>
        <v>705.5288461538462</v>
      </c>
    </row>
    <row r="11" spans="1:32" s="2" customFormat="1" ht="18" customHeight="1">
      <c r="A11" s="27" t="s">
        <v>46</v>
      </c>
      <c r="B11" s="20">
        <v>1036</v>
      </c>
      <c r="C11" s="20">
        <f aca="true" t="shared" si="2" ref="C10:C21">SUM(H11:K11)</f>
        <v>1317</v>
      </c>
      <c r="D11" s="20">
        <v>523</v>
      </c>
      <c r="E11" s="20">
        <v>500</v>
      </c>
      <c r="F11" s="20">
        <v>92</v>
      </c>
      <c r="G11" s="20">
        <v>645</v>
      </c>
      <c r="H11" s="20">
        <v>194</v>
      </c>
      <c r="I11" s="20">
        <v>195</v>
      </c>
      <c r="J11" s="20">
        <v>422</v>
      </c>
      <c r="K11" s="20">
        <v>506</v>
      </c>
      <c r="L11" s="20">
        <v>162</v>
      </c>
      <c r="M11" s="20">
        <v>636</v>
      </c>
      <c r="N11" s="20">
        <v>62</v>
      </c>
      <c r="O11" s="20">
        <v>2</v>
      </c>
      <c r="P11" s="20">
        <v>268</v>
      </c>
      <c r="Q11" s="42">
        <v>187</v>
      </c>
      <c r="R11" s="42">
        <v>5</v>
      </c>
      <c r="S11" s="42">
        <v>7</v>
      </c>
      <c r="T11" s="42">
        <v>13</v>
      </c>
      <c r="U11" s="42">
        <v>27</v>
      </c>
      <c r="V11" s="43">
        <f aca="true" t="shared" si="3" ref="V10:V21">SUM(W11:Z11)</f>
        <v>413.22</v>
      </c>
      <c r="W11" s="43">
        <v>178.51</v>
      </c>
      <c r="X11" s="43">
        <v>0</v>
      </c>
      <c r="Y11" s="43">
        <v>0.8</v>
      </c>
      <c r="Z11" s="43">
        <v>233.91</v>
      </c>
      <c r="AA11" s="43">
        <f aca="true" t="shared" si="4" ref="AA10:AA21">SUM(AB11:AE11)</f>
        <v>323.31</v>
      </c>
      <c r="AB11" s="43">
        <v>89.01</v>
      </c>
      <c r="AC11" s="43">
        <v>0</v>
      </c>
      <c r="AD11" s="43">
        <v>0.39</v>
      </c>
      <c r="AE11" s="43">
        <v>233.91</v>
      </c>
      <c r="AF11" s="46">
        <f t="shared" si="1"/>
        <v>675.8542141230068</v>
      </c>
    </row>
    <row r="12" spans="1:32" s="2" customFormat="1" ht="18" customHeight="1">
      <c r="A12" s="27" t="s">
        <v>47</v>
      </c>
      <c r="B12" s="20">
        <v>1079</v>
      </c>
      <c r="C12" s="20">
        <f t="shared" si="2"/>
        <v>1440</v>
      </c>
      <c r="D12" s="20">
        <v>682</v>
      </c>
      <c r="E12" s="20">
        <v>411</v>
      </c>
      <c r="F12" s="20">
        <v>166</v>
      </c>
      <c r="G12" s="20">
        <v>284</v>
      </c>
      <c r="H12" s="20">
        <v>82</v>
      </c>
      <c r="I12" s="20">
        <v>265</v>
      </c>
      <c r="J12" s="20">
        <v>268</v>
      </c>
      <c r="K12" s="20">
        <v>825</v>
      </c>
      <c r="L12" s="20">
        <v>338</v>
      </c>
      <c r="M12" s="20">
        <v>678</v>
      </c>
      <c r="N12" s="20">
        <v>0</v>
      </c>
      <c r="O12" s="20">
        <v>0</v>
      </c>
      <c r="P12" s="20">
        <v>197</v>
      </c>
      <c r="Q12" s="42">
        <v>227</v>
      </c>
      <c r="R12" s="42">
        <v>21</v>
      </c>
      <c r="S12" s="42">
        <v>29</v>
      </c>
      <c r="T12" s="42">
        <v>5</v>
      </c>
      <c r="U12" s="42">
        <v>7</v>
      </c>
      <c r="V12" s="43">
        <f t="shared" si="3"/>
        <v>468.48620000000005</v>
      </c>
      <c r="W12" s="38">
        <v>197.3562</v>
      </c>
      <c r="X12" s="38">
        <v>0</v>
      </c>
      <c r="Y12" s="38">
        <v>0.96</v>
      </c>
      <c r="Z12" s="38">
        <v>270.17</v>
      </c>
      <c r="AA12" s="43">
        <f t="shared" si="4"/>
        <v>370.1806</v>
      </c>
      <c r="AB12" s="38">
        <v>99.5306</v>
      </c>
      <c r="AC12" s="38">
        <v>0</v>
      </c>
      <c r="AD12" s="38">
        <v>0.48</v>
      </c>
      <c r="AE12" s="38">
        <v>270.17</v>
      </c>
      <c r="AF12" s="46">
        <f t="shared" si="1"/>
        <v>691.1847222222223</v>
      </c>
    </row>
    <row r="13" spans="1:32" s="3" customFormat="1" ht="18" customHeight="1">
      <c r="A13" s="27" t="s">
        <v>48</v>
      </c>
      <c r="B13" s="20">
        <v>500</v>
      </c>
      <c r="C13" s="20">
        <f t="shared" si="2"/>
        <v>693</v>
      </c>
      <c r="D13" s="20">
        <v>315</v>
      </c>
      <c r="E13" s="20">
        <v>202</v>
      </c>
      <c r="F13" s="20">
        <v>81</v>
      </c>
      <c r="G13" s="20">
        <v>260</v>
      </c>
      <c r="H13" s="20">
        <v>55</v>
      </c>
      <c r="I13" s="20">
        <v>155</v>
      </c>
      <c r="J13" s="20">
        <v>96</v>
      </c>
      <c r="K13" s="20">
        <v>387</v>
      </c>
      <c r="L13" s="20">
        <v>61</v>
      </c>
      <c r="M13" s="20">
        <v>260</v>
      </c>
      <c r="N13" s="20">
        <v>69</v>
      </c>
      <c r="O13" s="20">
        <v>0</v>
      </c>
      <c r="P13" s="20">
        <v>483</v>
      </c>
      <c r="Q13" s="20">
        <v>0</v>
      </c>
      <c r="R13" s="42">
        <v>3</v>
      </c>
      <c r="S13" s="42">
        <v>3</v>
      </c>
      <c r="T13" s="42">
        <v>3</v>
      </c>
      <c r="U13" s="42">
        <v>3</v>
      </c>
      <c r="V13" s="43">
        <f t="shared" si="3"/>
        <v>216.43440000000004</v>
      </c>
      <c r="W13" s="43">
        <v>86.09440000000001</v>
      </c>
      <c r="X13" s="43">
        <v>0</v>
      </c>
      <c r="Y13" s="43">
        <v>0.67</v>
      </c>
      <c r="Z13" s="43">
        <v>129.67000000000002</v>
      </c>
      <c r="AA13" s="43">
        <f t="shared" si="4"/>
        <v>173.0157</v>
      </c>
      <c r="AB13" s="43">
        <v>43.0157</v>
      </c>
      <c r="AC13" s="43">
        <v>0</v>
      </c>
      <c r="AD13" s="43">
        <v>0.33</v>
      </c>
      <c r="AE13" s="43">
        <v>129.67000000000002</v>
      </c>
      <c r="AF13" s="46">
        <f t="shared" si="1"/>
        <v>620.7171717171717</v>
      </c>
    </row>
    <row r="14" spans="1:32" s="2" customFormat="1" ht="18" customHeight="1">
      <c r="A14" s="27" t="s">
        <v>49</v>
      </c>
      <c r="B14" s="20">
        <v>373</v>
      </c>
      <c r="C14" s="20">
        <f t="shared" si="2"/>
        <v>619</v>
      </c>
      <c r="D14" s="20">
        <v>297</v>
      </c>
      <c r="E14" s="20">
        <v>214</v>
      </c>
      <c r="F14" s="20">
        <v>56</v>
      </c>
      <c r="G14" s="20">
        <v>261</v>
      </c>
      <c r="H14" s="20">
        <v>121</v>
      </c>
      <c r="I14" s="20">
        <v>65</v>
      </c>
      <c r="J14" s="20">
        <v>165</v>
      </c>
      <c r="K14" s="20">
        <v>268</v>
      </c>
      <c r="L14" s="20">
        <v>73</v>
      </c>
      <c r="M14" s="20">
        <v>261</v>
      </c>
      <c r="N14" s="20">
        <v>5</v>
      </c>
      <c r="O14" s="20">
        <v>0</v>
      </c>
      <c r="P14" s="20">
        <v>167</v>
      </c>
      <c r="Q14" s="42">
        <v>113</v>
      </c>
      <c r="R14" s="42">
        <v>0</v>
      </c>
      <c r="S14" s="42">
        <v>0</v>
      </c>
      <c r="T14" s="42">
        <v>2</v>
      </c>
      <c r="U14" s="42">
        <v>2</v>
      </c>
      <c r="V14" s="43">
        <f t="shared" si="3"/>
        <v>184.14</v>
      </c>
      <c r="W14" s="43">
        <v>80.59</v>
      </c>
      <c r="X14" s="43">
        <v>0</v>
      </c>
      <c r="Y14" s="43">
        <v>0.7</v>
      </c>
      <c r="Z14" s="43">
        <v>102.85</v>
      </c>
      <c r="AA14" s="43">
        <f t="shared" si="4"/>
        <v>143.42</v>
      </c>
      <c r="AB14" s="43">
        <v>40.22</v>
      </c>
      <c r="AC14" s="43">
        <v>0</v>
      </c>
      <c r="AD14" s="43">
        <v>0.35</v>
      </c>
      <c r="AE14" s="43">
        <v>102.85</v>
      </c>
      <c r="AF14" s="46">
        <f t="shared" si="1"/>
        <v>649.7576736672052</v>
      </c>
    </row>
    <row r="15" spans="1:32" s="2" customFormat="1" ht="18" customHeight="1">
      <c r="A15" s="27" t="s">
        <v>50</v>
      </c>
      <c r="B15" s="20">
        <v>247</v>
      </c>
      <c r="C15" s="20">
        <f t="shared" si="2"/>
        <v>369</v>
      </c>
      <c r="D15" s="20">
        <v>146</v>
      </c>
      <c r="E15" s="20">
        <v>70</v>
      </c>
      <c r="F15" s="20">
        <v>56</v>
      </c>
      <c r="G15" s="20">
        <v>203</v>
      </c>
      <c r="H15" s="20">
        <v>0</v>
      </c>
      <c r="I15" s="20">
        <v>134</v>
      </c>
      <c r="J15" s="20">
        <v>179</v>
      </c>
      <c r="K15" s="20">
        <v>56</v>
      </c>
      <c r="L15" s="20">
        <v>10</v>
      </c>
      <c r="M15" s="20">
        <v>174</v>
      </c>
      <c r="N15" s="20">
        <v>0</v>
      </c>
      <c r="O15" s="20">
        <v>0</v>
      </c>
      <c r="P15" s="20">
        <v>126</v>
      </c>
      <c r="Q15" s="42">
        <v>59</v>
      </c>
      <c r="R15" s="42">
        <v>1</v>
      </c>
      <c r="S15" s="42">
        <v>3</v>
      </c>
      <c r="T15" s="42">
        <v>2</v>
      </c>
      <c r="U15" s="42">
        <v>3</v>
      </c>
      <c r="V15" s="43">
        <f t="shared" si="3"/>
        <v>73.62</v>
      </c>
      <c r="W15" s="43">
        <v>44.02</v>
      </c>
      <c r="X15" s="43">
        <v>0</v>
      </c>
      <c r="Y15" s="43">
        <v>0.32</v>
      </c>
      <c r="Z15" s="43">
        <v>29.28</v>
      </c>
      <c r="AA15" s="43">
        <f t="shared" si="4"/>
        <v>51.24</v>
      </c>
      <c r="AB15" s="43">
        <v>21.8</v>
      </c>
      <c r="AC15" s="43">
        <v>0</v>
      </c>
      <c r="AD15" s="43">
        <v>0.16</v>
      </c>
      <c r="AE15" s="43">
        <v>29.28</v>
      </c>
      <c r="AF15" s="46">
        <f t="shared" si="1"/>
        <v>590.7859078590786</v>
      </c>
    </row>
    <row r="16" spans="1:32" s="2" customFormat="1" ht="18" customHeight="1">
      <c r="A16" s="27" t="s">
        <v>51</v>
      </c>
      <c r="B16" s="20">
        <v>617</v>
      </c>
      <c r="C16" s="20">
        <f t="shared" si="2"/>
        <v>887</v>
      </c>
      <c r="D16" s="20">
        <v>358</v>
      </c>
      <c r="E16" s="20">
        <v>246</v>
      </c>
      <c r="F16" s="20">
        <v>91</v>
      </c>
      <c r="G16" s="20">
        <v>247</v>
      </c>
      <c r="H16" s="20">
        <v>17</v>
      </c>
      <c r="I16" s="20">
        <v>127</v>
      </c>
      <c r="J16" s="20">
        <v>101</v>
      </c>
      <c r="K16" s="20">
        <v>642</v>
      </c>
      <c r="L16" s="20">
        <v>65</v>
      </c>
      <c r="M16" s="20">
        <v>220</v>
      </c>
      <c r="N16" s="20">
        <v>0</v>
      </c>
      <c r="O16" s="20">
        <v>0</v>
      </c>
      <c r="P16" s="20">
        <v>294</v>
      </c>
      <c r="Q16" s="42">
        <v>308</v>
      </c>
      <c r="R16" s="42">
        <v>0</v>
      </c>
      <c r="S16" s="42">
        <v>0</v>
      </c>
      <c r="T16" s="42">
        <v>0</v>
      </c>
      <c r="U16" s="42">
        <v>1</v>
      </c>
      <c r="V16" s="43">
        <f t="shared" si="3"/>
        <v>203.469</v>
      </c>
      <c r="W16" s="43">
        <v>105.019</v>
      </c>
      <c r="X16" s="43">
        <v>0</v>
      </c>
      <c r="Y16" s="43">
        <v>0.77</v>
      </c>
      <c r="Z16" s="43">
        <v>97.68</v>
      </c>
      <c r="AA16" s="43">
        <f t="shared" si="4"/>
        <v>123.9075</v>
      </c>
      <c r="AB16" s="43">
        <v>52.4775</v>
      </c>
      <c r="AC16" s="43">
        <v>0</v>
      </c>
      <c r="AD16" s="43">
        <v>0.39</v>
      </c>
      <c r="AE16" s="43">
        <v>71.04</v>
      </c>
      <c r="AF16" s="46">
        <f t="shared" si="1"/>
        <v>591.6290868094701</v>
      </c>
    </row>
    <row r="17" spans="1:32" s="3" customFormat="1" ht="18" customHeight="1">
      <c r="A17" s="27" t="s">
        <v>52</v>
      </c>
      <c r="B17" s="20">
        <v>175</v>
      </c>
      <c r="C17" s="20">
        <f t="shared" si="2"/>
        <v>270</v>
      </c>
      <c r="D17" s="20">
        <v>131</v>
      </c>
      <c r="E17" s="20">
        <v>60</v>
      </c>
      <c r="F17" s="20">
        <v>28</v>
      </c>
      <c r="G17" s="20">
        <v>68</v>
      </c>
      <c r="H17" s="20">
        <v>29</v>
      </c>
      <c r="I17" s="20">
        <v>175</v>
      </c>
      <c r="J17" s="20">
        <v>37</v>
      </c>
      <c r="K17" s="20">
        <v>29</v>
      </c>
      <c r="L17" s="20">
        <v>170</v>
      </c>
      <c r="M17" s="20">
        <v>121</v>
      </c>
      <c r="N17" s="20">
        <v>170</v>
      </c>
      <c r="O17" s="20">
        <v>4</v>
      </c>
      <c r="P17" s="20">
        <v>198</v>
      </c>
      <c r="Q17" s="20">
        <v>14</v>
      </c>
      <c r="R17" s="20">
        <v>0</v>
      </c>
      <c r="S17" s="20">
        <v>0</v>
      </c>
      <c r="T17" s="20">
        <v>1</v>
      </c>
      <c r="U17" s="20">
        <v>1</v>
      </c>
      <c r="V17" s="43">
        <f t="shared" si="3"/>
        <v>64.14</v>
      </c>
      <c r="W17" s="43">
        <v>34.25</v>
      </c>
      <c r="X17" s="43">
        <v>0</v>
      </c>
      <c r="Y17" s="43">
        <v>0.19</v>
      </c>
      <c r="Z17" s="43">
        <v>29.7</v>
      </c>
      <c r="AA17" s="43">
        <f t="shared" si="4"/>
        <v>46.879999999999995</v>
      </c>
      <c r="AB17" s="43">
        <v>17.09</v>
      </c>
      <c r="AC17" s="43">
        <v>0</v>
      </c>
      <c r="AD17" s="43">
        <v>0.09</v>
      </c>
      <c r="AE17" s="43">
        <v>29.7</v>
      </c>
      <c r="AF17" s="46">
        <f t="shared" si="1"/>
        <v>632.9629629629629</v>
      </c>
    </row>
    <row r="18" spans="1:32" s="2" customFormat="1" ht="18" customHeight="1">
      <c r="A18" s="27" t="s">
        <v>53</v>
      </c>
      <c r="B18" s="20">
        <v>204</v>
      </c>
      <c r="C18" s="20">
        <f t="shared" si="2"/>
        <v>297</v>
      </c>
      <c r="D18" s="20">
        <v>121</v>
      </c>
      <c r="E18" s="20">
        <v>128</v>
      </c>
      <c r="F18" s="20">
        <v>30</v>
      </c>
      <c r="G18" s="20">
        <v>79</v>
      </c>
      <c r="H18" s="20">
        <v>17</v>
      </c>
      <c r="I18" s="20">
        <v>72</v>
      </c>
      <c r="J18" s="20">
        <v>54</v>
      </c>
      <c r="K18" s="20">
        <v>154</v>
      </c>
      <c r="L18" s="20">
        <v>52</v>
      </c>
      <c r="M18" s="20">
        <v>88</v>
      </c>
      <c r="N18" s="20">
        <v>29</v>
      </c>
      <c r="O18" s="20">
        <v>0</v>
      </c>
      <c r="P18" s="20">
        <v>158</v>
      </c>
      <c r="Q18" s="20">
        <v>0</v>
      </c>
      <c r="R18" s="20">
        <v>0</v>
      </c>
      <c r="S18" s="20">
        <v>0</v>
      </c>
      <c r="T18" s="20">
        <v>3</v>
      </c>
      <c r="U18" s="20">
        <v>4</v>
      </c>
      <c r="V18" s="43">
        <f t="shared" si="3"/>
        <v>72.23910000000001</v>
      </c>
      <c r="W18" s="43">
        <v>38.8091</v>
      </c>
      <c r="X18" s="43">
        <v>0</v>
      </c>
      <c r="Y18" s="43">
        <v>0.76</v>
      </c>
      <c r="Z18" s="43">
        <v>32.67</v>
      </c>
      <c r="AA18" s="43">
        <f t="shared" si="4"/>
        <v>52.3501</v>
      </c>
      <c r="AB18" s="43">
        <v>19.3001</v>
      </c>
      <c r="AC18" s="43">
        <v>0</v>
      </c>
      <c r="AD18" s="43">
        <v>0.38</v>
      </c>
      <c r="AE18" s="43">
        <v>32.67</v>
      </c>
      <c r="AF18" s="46">
        <f t="shared" si="1"/>
        <v>649.8350168350169</v>
      </c>
    </row>
    <row r="19" spans="1:32" s="4" customFormat="1" ht="18" customHeight="1">
      <c r="A19" s="27" t="s">
        <v>54</v>
      </c>
      <c r="B19" s="20">
        <v>239</v>
      </c>
      <c r="C19" s="20">
        <f t="shared" si="2"/>
        <v>343</v>
      </c>
      <c r="D19" s="20">
        <v>130</v>
      </c>
      <c r="E19" s="20">
        <v>62</v>
      </c>
      <c r="F19" s="20">
        <v>33</v>
      </c>
      <c r="G19" s="20">
        <v>118</v>
      </c>
      <c r="H19" s="20">
        <v>43</v>
      </c>
      <c r="I19" s="20">
        <v>75</v>
      </c>
      <c r="J19" s="20">
        <v>113</v>
      </c>
      <c r="K19" s="20">
        <v>112</v>
      </c>
      <c r="L19" s="20">
        <v>57</v>
      </c>
      <c r="M19" s="20">
        <v>112</v>
      </c>
      <c r="N19" s="20">
        <v>15</v>
      </c>
      <c r="O19" s="20">
        <v>0</v>
      </c>
      <c r="P19" s="20">
        <v>114</v>
      </c>
      <c r="Q19" s="20">
        <v>45</v>
      </c>
      <c r="R19" s="20">
        <v>1</v>
      </c>
      <c r="S19" s="20">
        <v>1</v>
      </c>
      <c r="T19" s="20">
        <v>1</v>
      </c>
      <c r="U19" s="20">
        <v>1</v>
      </c>
      <c r="V19" s="43">
        <f t="shared" si="3"/>
        <v>74.3026</v>
      </c>
      <c r="W19" s="43">
        <v>46.7226</v>
      </c>
      <c r="X19" s="43">
        <v>0</v>
      </c>
      <c r="Y19" s="43">
        <v>0.14</v>
      </c>
      <c r="Z19" s="43">
        <v>27.44</v>
      </c>
      <c r="AA19" s="43">
        <f t="shared" si="4"/>
        <v>50.8759</v>
      </c>
      <c r="AB19" s="43">
        <v>23.3659</v>
      </c>
      <c r="AC19" s="43">
        <v>0</v>
      </c>
      <c r="AD19" s="43">
        <v>0.07</v>
      </c>
      <c r="AE19" s="43">
        <v>27.44</v>
      </c>
      <c r="AF19" s="46">
        <f t="shared" si="1"/>
        <v>681.2215743440233</v>
      </c>
    </row>
    <row r="20" spans="1:32" s="2" customFormat="1" ht="18" customHeight="1">
      <c r="A20" s="27" t="s">
        <v>55</v>
      </c>
      <c r="B20" s="20">
        <v>238</v>
      </c>
      <c r="C20" s="20">
        <f t="shared" si="2"/>
        <v>351</v>
      </c>
      <c r="D20" s="20">
        <v>176</v>
      </c>
      <c r="E20" s="20">
        <v>67</v>
      </c>
      <c r="F20" s="20">
        <v>49</v>
      </c>
      <c r="G20" s="20">
        <v>105</v>
      </c>
      <c r="H20" s="20">
        <v>11</v>
      </c>
      <c r="I20" s="20">
        <v>37</v>
      </c>
      <c r="J20" s="20">
        <v>132</v>
      </c>
      <c r="K20" s="20">
        <v>171</v>
      </c>
      <c r="L20" s="20">
        <v>24</v>
      </c>
      <c r="M20" s="20">
        <v>105</v>
      </c>
      <c r="N20" s="20">
        <v>1</v>
      </c>
      <c r="O20" s="20">
        <v>0</v>
      </c>
      <c r="P20" s="20">
        <v>214</v>
      </c>
      <c r="Q20" s="20">
        <v>7</v>
      </c>
      <c r="R20" s="20">
        <v>2</v>
      </c>
      <c r="S20" s="20">
        <v>4</v>
      </c>
      <c r="T20" s="20">
        <v>0</v>
      </c>
      <c r="U20" s="20">
        <v>0</v>
      </c>
      <c r="V20" s="43">
        <f t="shared" si="3"/>
        <v>71.31</v>
      </c>
      <c r="W20" s="43">
        <v>43.29</v>
      </c>
      <c r="X20" s="43">
        <v>0</v>
      </c>
      <c r="Y20" s="43">
        <v>0.26</v>
      </c>
      <c r="Z20" s="43">
        <v>27.76</v>
      </c>
      <c r="AA20" s="43">
        <f t="shared" si="4"/>
        <v>49.67</v>
      </c>
      <c r="AB20" s="43">
        <v>21.78</v>
      </c>
      <c r="AC20" s="43">
        <v>0</v>
      </c>
      <c r="AD20" s="43">
        <v>0.13</v>
      </c>
      <c r="AE20" s="43">
        <v>27.76</v>
      </c>
      <c r="AF20" s="46">
        <f t="shared" si="1"/>
        <v>620.5128205128206</v>
      </c>
    </row>
    <row r="21" spans="1:32" s="2" customFormat="1" ht="18" customHeight="1">
      <c r="A21" s="27" t="s">
        <v>56</v>
      </c>
      <c r="B21" s="20">
        <v>419</v>
      </c>
      <c r="C21" s="20">
        <f t="shared" si="2"/>
        <v>549</v>
      </c>
      <c r="D21" s="20">
        <v>267</v>
      </c>
      <c r="E21" s="20">
        <v>192</v>
      </c>
      <c r="F21" s="20">
        <v>43</v>
      </c>
      <c r="G21" s="20">
        <v>178</v>
      </c>
      <c r="H21" s="20">
        <v>46</v>
      </c>
      <c r="I21" s="20">
        <v>231</v>
      </c>
      <c r="J21" s="20">
        <v>209</v>
      </c>
      <c r="K21" s="20">
        <v>63</v>
      </c>
      <c r="L21" s="20">
        <v>189</v>
      </c>
      <c r="M21" s="20">
        <v>180</v>
      </c>
      <c r="N21" s="20">
        <v>13</v>
      </c>
      <c r="O21" s="20">
        <v>18</v>
      </c>
      <c r="P21" s="20">
        <v>127</v>
      </c>
      <c r="Q21" s="20">
        <v>22</v>
      </c>
      <c r="R21" s="20">
        <v>0</v>
      </c>
      <c r="S21" s="20">
        <v>0</v>
      </c>
      <c r="T21" s="20">
        <v>5</v>
      </c>
      <c r="U21" s="20">
        <v>10</v>
      </c>
      <c r="V21" s="43">
        <f t="shared" si="3"/>
        <v>115.07000000000001</v>
      </c>
      <c r="W21" s="43">
        <v>71.03</v>
      </c>
      <c r="X21" s="43">
        <v>0</v>
      </c>
      <c r="Y21" s="43">
        <v>0.2</v>
      </c>
      <c r="Z21" s="43">
        <v>43.84</v>
      </c>
      <c r="AA21" s="43">
        <f t="shared" si="4"/>
        <v>79.14000000000001</v>
      </c>
      <c r="AB21" s="43">
        <v>35.2</v>
      </c>
      <c r="AC21" s="43">
        <v>0</v>
      </c>
      <c r="AD21" s="43">
        <v>0.1</v>
      </c>
      <c r="AE21" s="43">
        <v>43.84</v>
      </c>
      <c r="AF21" s="46">
        <f t="shared" si="1"/>
        <v>641.1657559198543</v>
      </c>
    </row>
    <row r="22" spans="1:32" ht="60.75" customHeight="1">
      <c r="A22" s="28" t="s">
        <v>58</v>
      </c>
      <c r="B22" s="29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W22" s="29"/>
      <c r="X22" s="28"/>
      <c r="Y22" s="28"/>
      <c r="Z22" s="28"/>
      <c r="AA22" s="29"/>
      <c r="AB22" s="29"/>
      <c r="AC22" s="28"/>
      <c r="AD22" s="28"/>
      <c r="AE22" s="28"/>
      <c r="AF22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2:AF22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7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="80" zoomScaleNormal="80" workbookViewId="0" topLeftCell="A1">
      <pane ySplit="8" topLeftCell="A9" activePane="bottomLeft" state="frozen"/>
      <selection pane="bottomLeft" activeCell="A15" sqref="A15:IV15"/>
    </sheetView>
  </sheetViews>
  <sheetFormatPr defaultColWidth="8.75390625" defaultRowHeight="14.25"/>
  <cols>
    <col min="1" max="1" width="8.00390625" style="5" customWidth="1"/>
    <col min="2" max="2" width="6.50390625" style="4" customWidth="1"/>
    <col min="3" max="3" width="6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7.00390625" style="6" customWidth="1"/>
    <col min="18" max="18" width="7.00390625" style="6" hidden="1" customWidth="1"/>
    <col min="19" max="19" width="6.75390625" style="6" customWidth="1"/>
    <col min="20" max="20" width="6.75390625" style="6" hidden="1" customWidth="1"/>
    <col min="21" max="21" width="6.75390625" style="6" customWidth="1"/>
    <col min="22" max="22" width="7.625" style="7" customWidth="1"/>
    <col min="23" max="23" width="6.875" style="7" customWidth="1"/>
    <col min="24" max="26" width="7.625" style="8" customWidth="1"/>
    <col min="27" max="28" width="6.75390625" style="7" customWidth="1"/>
    <col min="29" max="31" width="7.375" style="8" customWidth="1"/>
    <col min="32" max="32" width="7.6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89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77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17"/>
      <c r="S4" s="18" t="s">
        <v>6</v>
      </c>
      <c r="T4" s="18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90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32" t="s">
        <v>15</v>
      </c>
      <c r="S5" s="33"/>
      <c r="T5" s="33"/>
      <c r="U5" s="34"/>
      <c r="V5" s="35" t="s">
        <v>91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23" t="s">
        <v>32</v>
      </c>
      <c r="R6" s="23" t="s">
        <v>33</v>
      </c>
      <c r="S6" s="23" t="s">
        <v>33</v>
      </c>
      <c r="T6" s="23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6" t="s">
        <v>40</v>
      </c>
      <c r="R7" s="26" t="s">
        <v>39</v>
      </c>
      <c r="S7" s="26" t="s">
        <v>40</v>
      </c>
      <c r="T7" s="26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14.25" customHeight="1">
      <c r="A8" s="21" t="s">
        <v>43</v>
      </c>
      <c r="B8" s="20">
        <v>1</v>
      </c>
      <c r="C8" s="20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/>
      <c r="S8" s="21">
        <v>19</v>
      </c>
      <c r="T8" s="21"/>
      <c r="U8" s="21">
        <v>20</v>
      </c>
      <c r="V8" s="20">
        <v>21</v>
      </c>
      <c r="W8" s="20">
        <v>22</v>
      </c>
      <c r="X8" s="21">
        <v>23</v>
      </c>
      <c r="Y8" s="21">
        <v>24</v>
      </c>
      <c r="Z8" s="21">
        <v>25</v>
      </c>
      <c r="AA8" s="20">
        <v>26</v>
      </c>
      <c r="AB8" s="20">
        <v>27</v>
      </c>
      <c r="AC8" s="21">
        <v>28</v>
      </c>
      <c r="AD8" s="21">
        <v>29</v>
      </c>
      <c r="AE8" s="21">
        <v>30</v>
      </c>
      <c r="AF8" s="20">
        <v>31</v>
      </c>
    </row>
    <row r="9" spans="1:32" ht="18" customHeight="1">
      <c r="A9" s="21" t="s">
        <v>44</v>
      </c>
      <c r="B9" s="20">
        <f>SUM(B10:B21)</f>
        <v>5456</v>
      </c>
      <c r="C9" s="20">
        <f aca="true" t="shared" si="0" ref="C9:AE9">SUM(C10:C21)</f>
        <v>7562</v>
      </c>
      <c r="D9" s="21">
        <v>2913</v>
      </c>
      <c r="E9" s="21">
        <f t="shared" si="0"/>
        <v>2281</v>
      </c>
      <c r="F9" s="21">
        <f t="shared" si="0"/>
        <v>772</v>
      </c>
      <c r="G9" s="21">
        <f t="shared" si="0"/>
        <v>2702</v>
      </c>
      <c r="H9" s="21">
        <f t="shared" si="0"/>
        <v>658</v>
      </c>
      <c r="I9" s="21">
        <f t="shared" si="0"/>
        <v>1588</v>
      </c>
      <c r="J9" s="21">
        <f t="shared" si="0"/>
        <v>1882</v>
      </c>
      <c r="K9" s="21">
        <f t="shared" si="0"/>
        <v>3434</v>
      </c>
      <c r="L9" s="21">
        <f t="shared" si="0"/>
        <v>1378</v>
      </c>
      <c r="M9" s="21">
        <f t="shared" si="0"/>
        <v>3101</v>
      </c>
      <c r="N9" s="21">
        <f t="shared" si="0"/>
        <v>241</v>
      </c>
      <c r="O9" s="21">
        <f t="shared" si="0"/>
        <v>24</v>
      </c>
      <c r="P9" s="21">
        <f t="shared" si="0"/>
        <v>2395</v>
      </c>
      <c r="Q9" s="21">
        <f t="shared" si="0"/>
        <v>1050</v>
      </c>
      <c r="R9" s="21">
        <f t="shared" si="0"/>
        <v>32</v>
      </c>
      <c r="S9" s="21">
        <f t="shared" si="0"/>
        <v>43</v>
      </c>
      <c r="T9" s="21">
        <f t="shared" si="0"/>
        <v>60</v>
      </c>
      <c r="U9" s="21">
        <f t="shared" si="0"/>
        <v>101</v>
      </c>
      <c r="V9" s="20">
        <f t="shared" si="0"/>
        <v>521.9715</v>
      </c>
      <c r="W9" s="21">
        <f t="shared" si="0"/>
        <v>492.37149999999997</v>
      </c>
      <c r="X9" s="21">
        <f t="shared" si="0"/>
        <v>0</v>
      </c>
      <c r="Y9" s="21">
        <f t="shared" si="0"/>
        <v>2.96</v>
      </c>
      <c r="Z9" s="21">
        <f t="shared" si="0"/>
        <v>26.64</v>
      </c>
      <c r="AA9" s="20">
        <f t="shared" si="0"/>
        <v>521.9715</v>
      </c>
      <c r="AB9" s="20">
        <f t="shared" si="0"/>
        <v>492.37149999999997</v>
      </c>
      <c r="AC9" s="20">
        <f t="shared" si="0"/>
        <v>0</v>
      </c>
      <c r="AD9" s="20">
        <f t="shared" si="0"/>
        <v>2.96</v>
      </c>
      <c r="AE9" s="20">
        <f t="shared" si="0"/>
        <v>26.64</v>
      </c>
      <c r="AF9" s="46">
        <f aca="true" t="shared" si="1" ref="AF9:AF21">AB9/C9*10000</f>
        <v>651.112800846337</v>
      </c>
    </row>
    <row r="10" spans="1:32" s="2" customFormat="1" ht="18" customHeight="1">
      <c r="A10" s="27" t="s">
        <v>45</v>
      </c>
      <c r="B10" s="20">
        <v>326</v>
      </c>
      <c r="C10" s="20">
        <f aca="true" t="shared" si="2" ref="C10:C21">SUM(H10:K10)</f>
        <v>416</v>
      </c>
      <c r="D10" s="20">
        <v>154</v>
      </c>
      <c r="E10" s="20">
        <v>131</v>
      </c>
      <c r="F10" s="20">
        <v>37</v>
      </c>
      <c r="G10" s="20">
        <v>259</v>
      </c>
      <c r="H10" s="20">
        <v>40</v>
      </c>
      <c r="I10" s="20">
        <v>64</v>
      </c>
      <c r="J10" s="20">
        <v>148</v>
      </c>
      <c r="K10" s="20">
        <v>164</v>
      </c>
      <c r="L10" s="20">
        <v>181</v>
      </c>
      <c r="M10" s="20">
        <v>260</v>
      </c>
      <c r="N10" s="20">
        <v>24</v>
      </c>
      <c r="O10" s="20">
        <v>0</v>
      </c>
      <c r="P10" s="20">
        <v>64</v>
      </c>
      <c r="Q10" s="42">
        <v>50</v>
      </c>
      <c r="R10" s="42">
        <v>6</v>
      </c>
      <c r="S10" s="42">
        <v>9</v>
      </c>
      <c r="T10" s="42">
        <v>4</v>
      </c>
      <c r="U10" s="42">
        <v>4</v>
      </c>
      <c r="V10" s="43">
        <f aca="true" t="shared" si="3" ref="V10:V21">SUM(W10:Z10)</f>
        <v>29.529999999999998</v>
      </c>
      <c r="W10" s="43">
        <v>29.47</v>
      </c>
      <c r="X10" s="43">
        <v>0</v>
      </c>
      <c r="Y10" s="43">
        <v>0.06</v>
      </c>
      <c r="Z10" s="43">
        <v>0</v>
      </c>
      <c r="AA10" s="43">
        <f aca="true" t="shared" si="4" ref="AA10:AA21">SUM(AB10:AE10)</f>
        <v>29.529999999999998</v>
      </c>
      <c r="AB10" s="43">
        <v>29.47</v>
      </c>
      <c r="AC10" s="43">
        <v>0</v>
      </c>
      <c r="AD10" s="43">
        <v>0.06</v>
      </c>
      <c r="AE10" s="43">
        <v>0</v>
      </c>
      <c r="AF10" s="46">
        <f t="shared" si="1"/>
        <v>708.4134615384615</v>
      </c>
    </row>
    <row r="11" spans="1:32" s="2" customFormat="1" ht="18" customHeight="1">
      <c r="A11" s="27" t="s">
        <v>46</v>
      </c>
      <c r="B11" s="20">
        <v>1045</v>
      </c>
      <c r="C11" s="20">
        <f t="shared" si="2"/>
        <v>1337</v>
      </c>
      <c r="D11" s="20">
        <v>522</v>
      </c>
      <c r="E11" s="20">
        <v>501</v>
      </c>
      <c r="F11" s="20">
        <v>92</v>
      </c>
      <c r="G11" s="20">
        <v>645</v>
      </c>
      <c r="H11" s="20">
        <v>194</v>
      </c>
      <c r="I11" s="20">
        <v>195</v>
      </c>
      <c r="J11" s="20">
        <v>422</v>
      </c>
      <c r="K11" s="20">
        <v>526</v>
      </c>
      <c r="L11" s="20">
        <v>162</v>
      </c>
      <c r="M11" s="20">
        <v>639</v>
      </c>
      <c r="N11" s="20">
        <v>63</v>
      </c>
      <c r="O11" s="20">
        <v>2</v>
      </c>
      <c r="P11" s="20">
        <v>268</v>
      </c>
      <c r="Q11" s="42">
        <v>203</v>
      </c>
      <c r="R11" s="42">
        <v>3</v>
      </c>
      <c r="S11" s="42">
        <v>3</v>
      </c>
      <c r="T11" s="42">
        <v>9</v>
      </c>
      <c r="U11" s="42">
        <v>15</v>
      </c>
      <c r="V11" s="43">
        <f t="shared" si="3"/>
        <v>89.91</v>
      </c>
      <c r="W11" s="43">
        <v>89.5</v>
      </c>
      <c r="X11" s="43">
        <v>0</v>
      </c>
      <c r="Y11" s="43">
        <v>0.41</v>
      </c>
      <c r="Z11" s="43">
        <v>0</v>
      </c>
      <c r="AA11" s="43">
        <f t="shared" si="4"/>
        <v>89.91</v>
      </c>
      <c r="AB11" s="43">
        <v>89.5</v>
      </c>
      <c r="AC11" s="43">
        <v>0</v>
      </c>
      <c r="AD11" s="43">
        <v>0.41</v>
      </c>
      <c r="AE11" s="43">
        <v>0</v>
      </c>
      <c r="AF11" s="46">
        <f t="shared" si="1"/>
        <v>669.409124906507</v>
      </c>
    </row>
    <row r="12" spans="1:32" s="2" customFormat="1" ht="18" customHeight="1">
      <c r="A12" s="27" t="s">
        <v>47</v>
      </c>
      <c r="B12" s="20">
        <v>1063</v>
      </c>
      <c r="C12" s="20">
        <f t="shared" si="2"/>
        <v>1418</v>
      </c>
      <c r="D12" s="20">
        <v>673</v>
      </c>
      <c r="E12" s="20">
        <v>405</v>
      </c>
      <c r="F12" s="20">
        <v>179</v>
      </c>
      <c r="G12" s="20">
        <v>280</v>
      </c>
      <c r="H12" s="20">
        <v>80</v>
      </c>
      <c r="I12" s="20">
        <v>258</v>
      </c>
      <c r="J12" s="20">
        <v>266</v>
      </c>
      <c r="K12" s="20">
        <v>814</v>
      </c>
      <c r="L12" s="20">
        <v>329</v>
      </c>
      <c r="M12" s="20">
        <v>670</v>
      </c>
      <c r="N12" s="20">
        <v>0</v>
      </c>
      <c r="O12" s="20">
        <v>0</v>
      </c>
      <c r="P12" s="20">
        <v>193</v>
      </c>
      <c r="Q12" s="42">
        <v>226</v>
      </c>
      <c r="R12" s="42">
        <v>15</v>
      </c>
      <c r="S12" s="42">
        <v>19</v>
      </c>
      <c r="T12" s="42">
        <v>19</v>
      </c>
      <c r="U12" s="42">
        <v>24</v>
      </c>
      <c r="V12" s="43">
        <f t="shared" si="3"/>
        <v>98.3056</v>
      </c>
      <c r="W12" s="38">
        <v>97.8256</v>
      </c>
      <c r="X12" s="38">
        <v>0</v>
      </c>
      <c r="Y12" s="38">
        <v>0.48</v>
      </c>
      <c r="Z12" s="38">
        <v>0</v>
      </c>
      <c r="AA12" s="43">
        <f t="shared" si="4"/>
        <v>98.3056</v>
      </c>
      <c r="AB12" s="38">
        <v>97.8256</v>
      </c>
      <c r="AC12" s="38">
        <v>0</v>
      </c>
      <c r="AD12" s="38">
        <v>0.48</v>
      </c>
      <c r="AE12" s="38">
        <v>0</v>
      </c>
      <c r="AF12" s="46">
        <f t="shared" si="1"/>
        <v>689.8843441466854</v>
      </c>
    </row>
    <row r="13" spans="1:32" s="3" customFormat="1" ht="18" customHeight="1">
      <c r="A13" s="27" t="s">
        <v>48</v>
      </c>
      <c r="B13" s="20">
        <v>500</v>
      </c>
      <c r="C13" s="20">
        <f t="shared" si="2"/>
        <v>693</v>
      </c>
      <c r="D13" s="20">
        <v>314</v>
      </c>
      <c r="E13" s="20">
        <v>203</v>
      </c>
      <c r="F13" s="20">
        <v>80</v>
      </c>
      <c r="G13" s="20">
        <v>260</v>
      </c>
      <c r="H13" s="20">
        <v>55</v>
      </c>
      <c r="I13" s="20">
        <v>155</v>
      </c>
      <c r="J13" s="20">
        <v>96</v>
      </c>
      <c r="K13" s="20">
        <v>387</v>
      </c>
      <c r="L13" s="20">
        <v>62</v>
      </c>
      <c r="M13" s="20">
        <v>260</v>
      </c>
      <c r="N13" s="20">
        <v>69</v>
      </c>
      <c r="O13" s="20">
        <v>0</v>
      </c>
      <c r="P13" s="20">
        <v>483</v>
      </c>
      <c r="Q13" s="20">
        <v>0</v>
      </c>
      <c r="R13" s="42">
        <v>0</v>
      </c>
      <c r="S13" s="42">
        <v>0</v>
      </c>
      <c r="T13" s="42">
        <v>10</v>
      </c>
      <c r="U13" s="42">
        <v>27</v>
      </c>
      <c r="V13" s="43">
        <f t="shared" si="3"/>
        <v>43.4187</v>
      </c>
      <c r="W13" s="43">
        <v>43.0787</v>
      </c>
      <c r="X13" s="43">
        <v>0</v>
      </c>
      <c r="Y13" s="43">
        <v>0.34</v>
      </c>
      <c r="Z13" s="43">
        <v>0</v>
      </c>
      <c r="AA13" s="43">
        <f t="shared" si="4"/>
        <v>43.4187</v>
      </c>
      <c r="AB13" s="43">
        <v>43.0787</v>
      </c>
      <c r="AC13" s="43">
        <v>0</v>
      </c>
      <c r="AD13" s="43">
        <v>0.34</v>
      </c>
      <c r="AE13" s="43">
        <v>0</v>
      </c>
      <c r="AF13" s="46">
        <f t="shared" si="1"/>
        <v>621.6262626262626</v>
      </c>
    </row>
    <row r="14" spans="1:32" s="2" customFormat="1" ht="18" customHeight="1">
      <c r="A14" s="27" t="s">
        <v>49</v>
      </c>
      <c r="B14" s="20">
        <v>375</v>
      </c>
      <c r="C14" s="20">
        <f t="shared" si="2"/>
        <v>621</v>
      </c>
      <c r="D14" s="20">
        <v>298</v>
      </c>
      <c r="E14" s="20">
        <v>215</v>
      </c>
      <c r="F14" s="20">
        <v>56</v>
      </c>
      <c r="G14" s="20">
        <v>262</v>
      </c>
      <c r="H14" s="20">
        <v>121</v>
      </c>
      <c r="I14" s="20">
        <v>65</v>
      </c>
      <c r="J14" s="20">
        <v>166</v>
      </c>
      <c r="K14" s="20">
        <v>269</v>
      </c>
      <c r="L14" s="20">
        <v>73</v>
      </c>
      <c r="M14" s="20">
        <v>262</v>
      </c>
      <c r="N14" s="20">
        <v>5</v>
      </c>
      <c r="O14" s="20">
        <v>0</v>
      </c>
      <c r="P14" s="20">
        <v>168</v>
      </c>
      <c r="Q14" s="42">
        <v>113</v>
      </c>
      <c r="R14" s="42">
        <v>1</v>
      </c>
      <c r="S14" s="42">
        <v>4</v>
      </c>
      <c r="T14" s="42">
        <v>5</v>
      </c>
      <c r="U14" s="42">
        <v>7</v>
      </c>
      <c r="V14" s="43">
        <f t="shared" si="3"/>
        <v>40.72</v>
      </c>
      <c r="W14" s="43">
        <v>40.37</v>
      </c>
      <c r="X14" s="43">
        <v>0</v>
      </c>
      <c r="Y14" s="43">
        <v>0.35</v>
      </c>
      <c r="Z14" s="43">
        <v>0</v>
      </c>
      <c r="AA14" s="43">
        <f t="shared" si="4"/>
        <v>40.72</v>
      </c>
      <c r="AB14" s="43">
        <v>40.37</v>
      </c>
      <c r="AC14" s="43">
        <v>0</v>
      </c>
      <c r="AD14" s="43">
        <v>0.35</v>
      </c>
      <c r="AE14" s="43">
        <v>0</v>
      </c>
      <c r="AF14" s="46">
        <f t="shared" si="1"/>
        <v>650.0805152979066</v>
      </c>
    </row>
    <row r="15" spans="1:32" s="2" customFormat="1" ht="18" customHeight="1">
      <c r="A15" s="27" t="s">
        <v>50</v>
      </c>
      <c r="B15" s="20">
        <v>248</v>
      </c>
      <c r="C15" s="20">
        <f t="shared" si="2"/>
        <v>369</v>
      </c>
      <c r="D15" s="20">
        <v>146</v>
      </c>
      <c r="E15" s="20">
        <v>72</v>
      </c>
      <c r="F15" s="20">
        <v>54</v>
      </c>
      <c r="G15" s="20">
        <v>202</v>
      </c>
      <c r="H15" s="20">
        <v>0</v>
      </c>
      <c r="I15" s="20">
        <v>135</v>
      </c>
      <c r="J15" s="20">
        <v>180</v>
      </c>
      <c r="K15" s="20">
        <v>54</v>
      </c>
      <c r="L15" s="20">
        <v>10</v>
      </c>
      <c r="M15" s="20">
        <v>173</v>
      </c>
      <c r="N15" s="20">
        <v>0</v>
      </c>
      <c r="O15" s="20">
        <v>0</v>
      </c>
      <c r="P15" s="20">
        <v>126</v>
      </c>
      <c r="Q15" s="42">
        <v>60</v>
      </c>
      <c r="R15" s="42">
        <v>1</v>
      </c>
      <c r="S15" s="42">
        <v>0</v>
      </c>
      <c r="T15" s="42">
        <v>2</v>
      </c>
      <c r="U15" s="42">
        <v>3</v>
      </c>
      <c r="V15" s="43">
        <f t="shared" si="3"/>
        <v>22.38</v>
      </c>
      <c r="W15" s="43">
        <v>22.22</v>
      </c>
      <c r="X15" s="43">
        <v>0</v>
      </c>
      <c r="Y15" s="43">
        <v>0.16</v>
      </c>
      <c r="Z15" s="43">
        <v>0</v>
      </c>
      <c r="AA15" s="43">
        <f t="shared" si="4"/>
        <v>22.38</v>
      </c>
      <c r="AB15" s="43">
        <v>22.22</v>
      </c>
      <c r="AC15" s="43">
        <v>0</v>
      </c>
      <c r="AD15" s="43">
        <v>0.16</v>
      </c>
      <c r="AE15" s="43">
        <v>0</v>
      </c>
      <c r="AF15" s="46">
        <f t="shared" si="1"/>
        <v>602.1680216802168</v>
      </c>
    </row>
    <row r="16" spans="1:32" s="2" customFormat="1" ht="18" customHeight="1">
      <c r="A16" s="27" t="s">
        <v>51</v>
      </c>
      <c r="B16" s="20">
        <v>617</v>
      </c>
      <c r="C16" s="20">
        <f t="shared" si="2"/>
        <v>888</v>
      </c>
      <c r="D16" s="20">
        <v>359</v>
      </c>
      <c r="E16" s="20">
        <v>244</v>
      </c>
      <c r="F16" s="20">
        <v>91</v>
      </c>
      <c r="G16" s="20">
        <v>248</v>
      </c>
      <c r="H16" s="20">
        <v>17</v>
      </c>
      <c r="I16" s="20">
        <v>127</v>
      </c>
      <c r="J16" s="20">
        <v>101</v>
      </c>
      <c r="K16" s="20">
        <v>643</v>
      </c>
      <c r="L16" s="20">
        <v>65</v>
      </c>
      <c r="M16" s="20">
        <v>220</v>
      </c>
      <c r="N16" s="20">
        <v>0</v>
      </c>
      <c r="O16" s="20">
        <v>0</v>
      </c>
      <c r="P16" s="20">
        <v>294</v>
      </c>
      <c r="Q16" s="42">
        <v>309</v>
      </c>
      <c r="R16" s="42">
        <v>0</v>
      </c>
      <c r="S16" s="42">
        <v>0</v>
      </c>
      <c r="T16" s="42">
        <v>4</v>
      </c>
      <c r="U16" s="42">
        <v>7</v>
      </c>
      <c r="V16" s="43">
        <f t="shared" si="3"/>
        <v>79.5615</v>
      </c>
      <c r="W16" s="43">
        <v>52.5415</v>
      </c>
      <c r="X16" s="43">
        <v>0</v>
      </c>
      <c r="Y16" s="43">
        <v>0.38</v>
      </c>
      <c r="Z16" s="43">
        <v>26.64</v>
      </c>
      <c r="AA16" s="43">
        <f t="shared" si="4"/>
        <v>79.5615</v>
      </c>
      <c r="AB16" s="43">
        <v>52.5415</v>
      </c>
      <c r="AC16" s="43">
        <v>0</v>
      </c>
      <c r="AD16" s="43">
        <v>0.38</v>
      </c>
      <c r="AE16" s="43">
        <v>26.64</v>
      </c>
      <c r="AF16" s="46">
        <f t="shared" si="1"/>
        <v>591.6835585585586</v>
      </c>
    </row>
    <row r="17" spans="1:32" s="3" customFormat="1" ht="18" customHeight="1">
      <c r="A17" s="27" t="s">
        <v>52</v>
      </c>
      <c r="B17" s="20">
        <v>176</v>
      </c>
      <c r="C17" s="20">
        <f t="shared" si="2"/>
        <v>271</v>
      </c>
      <c r="D17" s="20">
        <v>130</v>
      </c>
      <c r="E17" s="20">
        <v>61</v>
      </c>
      <c r="F17" s="20">
        <v>28</v>
      </c>
      <c r="G17" s="20">
        <v>68</v>
      </c>
      <c r="H17" s="20">
        <v>29</v>
      </c>
      <c r="I17" s="20">
        <v>175</v>
      </c>
      <c r="J17" s="20">
        <v>38</v>
      </c>
      <c r="K17" s="20">
        <v>29</v>
      </c>
      <c r="L17" s="20">
        <v>169</v>
      </c>
      <c r="M17" s="20">
        <v>120</v>
      </c>
      <c r="N17" s="20">
        <v>18</v>
      </c>
      <c r="O17" s="20">
        <v>4</v>
      </c>
      <c r="P17" s="20">
        <v>199</v>
      </c>
      <c r="Q17" s="20">
        <v>14</v>
      </c>
      <c r="R17" s="20">
        <v>0</v>
      </c>
      <c r="S17" s="20">
        <v>0</v>
      </c>
      <c r="T17" s="20">
        <v>0</v>
      </c>
      <c r="U17" s="20">
        <v>1</v>
      </c>
      <c r="V17" s="43">
        <f t="shared" si="3"/>
        <v>17.26</v>
      </c>
      <c r="W17" s="43">
        <v>17.16</v>
      </c>
      <c r="X17" s="43">
        <v>0</v>
      </c>
      <c r="Y17" s="43">
        <v>0.1</v>
      </c>
      <c r="Z17" s="43">
        <v>0</v>
      </c>
      <c r="AA17" s="43">
        <f t="shared" si="4"/>
        <v>17.26</v>
      </c>
      <c r="AB17" s="43">
        <v>17.16</v>
      </c>
      <c r="AC17" s="43">
        <v>0</v>
      </c>
      <c r="AD17" s="43">
        <v>0.1</v>
      </c>
      <c r="AE17" s="43">
        <v>0</v>
      </c>
      <c r="AF17" s="46">
        <f t="shared" si="1"/>
        <v>633.210332103321</v>
      </c>
    </row>
    <row r="18" spans="1:32" s="2" customFormat="1" ht="18" customHeight="1">
      <c r="A18" s="27" t="s">
        <v>53</v>
      </c>
      <c r="B18" s="20">
        <v>207</v>
      </c>
      <c r="C18" s="20">
        <f t="shared" si="2"/>
        <v>300</v>
      </c>
      <c r="D18" s="20">
        <v>123</v>
      </c>
      <c r="E18" s="20">
        <v>128</v>
      </c>
      <c r="F18" s="20">
        <v>30</v>
      </c>
      <c r="G18" s="20">
        <v>79</v>
      </c>
      <c r="H18" s="20">
        <v>17</v>
      </c>
      <c r="I18" s="20">
        <v>72</v>
      </c>
      <c r="J18" s="20">
        <v>54</v>
      </c>
      <c r="K18" s="20">
        <v>157</v>
      </c>
      <c r="L18" s="20">
        <v>52</v>
      </c>
      <c r="M18" s="20">
        <v>89</v>
      </c>
      <c r="N18" s="20">
        <v>29</v>
      </c>
      <c r="O18" s="20">
        <v>0</v>
      </c>
      <c r="P18" s="20">
        <v>160</v>
      </c>
      <c r="Q18" s="20">
        <v>0</v>
      </c>
      <c r="R18" s="20">
        <v>0</v>
      </c>
      <c r="S18" s="20">
        <v>0</v>
      </c>
      <c r="T18" s="20">
        <v>2</v>
      </c>
      <c r="U18" s="20">
        <v>4</v>
      </c>
      <c r="V18" s="43">
        <f t="shared" si="3"/>
        <v>19.889</v>
      </c>
      <c r="W18" s="43">
        <v>19.509</v>
      </c>
      <c r="X18" s="43">
        <v>0</v>
      </c>
      <c r="Y18" s="43">
        <v>0.38</v>
      </c>
      <c r="Z18" s="43">
        <v>0</v>
      </c>
      <c r="AA18" s="43">
        <f t="shared" si="4"/>
        <v>19.889</v>
      </c>
      <c r="AB18" s="43">
        <v>19.509</v>
      </c>
      <c r="AC18" s="43">
        <v>0</v>
      </c>
      <c r="AD18" s="43">
        <v>0.38</v>
      </c>
      <c r="AE18" s="43">
        <v>0</v>
      </c>
      <c r="AF18" s="46">
        <f t="shared" si="1"/>
        <v>650.3000000000001</v>
      </c>
    </row>
    <row r="19" spans="1:32" s="4" customFormat="1" ht="18" customHeight="1">
      <c r="A19" s="27" t="s">
        <v>54</v>
      </c>
      <c r="B19" s="20">
        <v>239</v>
      </c>
      <c r="C19" s="20">
        <f t="shared" si="2"/>
        <v>343</v>
      </c>
      <c r="D19" s="20">
        <v>130</v>
      </c>
      <c r="E19" s="20">
        <v>62</v>
      </c>
      <c r="F19" s="20">
        <v>33</v>
      </c>
      <c r="G19" s="20">
        <v>118</v>
      </c>
      <c r="H19" s="20">
        <v>43</v>
      </c>
      <c r="I19" s="20">
        <v>75</v>
      </c>
      <c r="J19" s="20">
        <v>113</v>
      </c>
      <c r="K19" s="20">
        <v>112</v>
      </c>
      <c r="L19" s="20">
        <v>57</v>
      </c>
      <c r="M19" s="20">
        <v>112</v>
      </c>
      <c r="N19" s="20">
        <v>15</v>
      </c>
      <c r="O19" s="20">
        <v>0</v>
      </c>
      <c r="P19" s="20">
        <v>114</v>
      </c>
      <c r="Q19" s="20">
        <v>45</v>
      </c>
      <c r="R19" s="20">
        <v>2</v>
      </c>
      <c r="S19" s="20">
        <v>3</v>
      </c>
      <c r="T19" s="20">
        <v>4</v>
      </c>
      <c r="U19" s="20">
        <v>7</v>
      </c>
      <c r="V19" s="43">
        <f t="shared" si="3"/>
        <v>23.4267</v>
      </c>
      <c r="W19" s="43">
        <v>23.3567</v>
      </c>
      <c r="X19" s="43">
        <v>0</v>
      </c>
      <c r="Y19" s="43">
        <v>0.07</v>
      </c>
      <c r="Z19" s="43">
        <v>0</v>
      </c>
      <c r="AA19" s="43">
        <f t="shared" si="4"/>
        <v>23.4267</v>
      </c>
      <c r="AB19" s="43">
        <v>23.3567</v>
      </c>
      <c r="AC19" s="43">
        <v>0</v>
      </c>
      <c r="AD19" s="43">
        <v>0.07</v>
      </c>
      <c r="AE19" s="43">
        <v>0</v>
      </c>
      <c r="AF19" s="46">
        <f t="shared" si="1"/>
        <v>680.9533527696793</v>
      </c>
    </row>
    <row r="20" spans="1:32" s="2" customFormat="1" ht="18" customHeight="1">
      <c r="A20" s="27" t="s">
        <v>55</v>
      </c>
      <c r="B20" s="20">
        <v>236</v>
      </c>
      <c r="C20" s="20">
        <f t="shared" si="2"/>
        <v>347</v>
      </c>
      <c r="D20" s="20">
        <v>173</v>
      </c>
      <c r="E20" s="20">
        <v>67</v>
      </c>
      <c r="F20" s="20">
        <v>49</v>
      </c>
      <c r="G20" s="20">
        <v>103</v>
      </c>
      <c r="H20" s="20">
        <v>10</v>
      </c>
      <c r="I20" s="20">
        <v>36</v>
      </c>
      <c r="J20" s="20">
        <v>85</v>
      </c>
      <c r="K20" s="20">
        <v>216</v>
      </c>
      <c r="L20" s="20">
        <v>25</v>
      </c>
      <c r="M20" s="20">
        <v>115</v>
      </c>
      <c r="N20" s="20">
        <v>1</v>
      </c>
      <c r="O20" s="20">
        <v>0</v>
      </c>
      <c r="P20" s="20">
        <v>198</v>
      </c>
      <c r="Q20" s="20">
        <v>8</v>
      </c>
      <c r="R20" s="20">
        <v>3</v>
      </c>
      <c r="S20" s="20">
        <v>4</v>
      </c>
      <c r="T20" s="20">
        <v>0</v>
      </c>
      <c r="U20" s="20">
        <v>0</v>
      </c>
      <c r="V20" s="43">
        <f t="shared" si="3"/>
        <v>21.64</v>
      </c>
      <c r="W20" s="43">
        <v>21.51</v>
      </c>
      <c r="X20" s="43">
        <v>0</v>
      </c>
      <c r="Y20" s="43">
        <v>0.13</v>
      </c>
      <c r="Z20" s="43">
        <v>0</v>
      </c>
      <c r="AA20" s="43">
        <f t="shared" si="4"/>
        <v>21.64</v>
      </c>
      <c r="AB20" s="43">
        <v>21.51</v>
      </c>
      <c r="AC20" s="43">
        <v>0</v>
      </c>
      <c r="AD20" s="43">
        <v>0.13</v>
      </c>
      <c r="AE20" s="43">
        <v>0</v>
      </c>
      <c r="AF20" s="46">
        <f t="shared" si="1"/>
        <v>619.8847262247839</v>
      </c>
    </row>
    <row r="21" spans="1:32" s="2" customFormat="1" ht="18" customHeight="1">
      <c r="A21" s="27" t="s">
        <v>56</v>
      </c>
      <c r="B21" s="20">
        <v>424</v>
      </c>
      <c r="C21" s="20">
        <f t="shared" si="2"/>
        <v>559</v>
      </c>
      <c r="D21" s="20">
        <v>269</v>
      </c>
      <c r="E21" s="20">
        <v>192</v>
      </c>
      <c r="F21" s="20">
        <v>43</v>
      </c>
      <c r="G21" s="20">
        <v>178</v>
      </c>
      <c r="H21" s="20">
        <v>52</v>
      </c>
      <c r="I21" s="20">
        <v>231</v>
      </c>
      <c r="J21" s="20">
        <v>213</v>
      </c>
      <c r="K21" s="20">
        <v>63</v>
      </c>
      <c r="L21" s="20">
        <v>193</v>
      </c>
      <c r="M21" s="20">
        <v>181</v>
      </c>
      <c r="N21" s="20">
        <v>17</v>
      </c>
      <c r="O21" s="20">
        <v>18</v>
      </c>
      <c r="P21" s="20">
        <v>128</v>
      </c>
      <c r="Q21" s="20">
        <v>22</v>
      </c>
      <c r="R21" s="20">
        <v>1</v>
      </c>
      <c r="S21" s="20">
        <v>1</v>
      </c>
      <c r="T21" s="20">
        <v>1</v>
      </c>
      <c r="U21" s="20">
        <v>2</v>
      </c>
      <c r="V21" s="43">
        <f t="shared" si="3"/>
        <v>35.93</v>
      </c>
      <c r="W21" s="43">
        <v>35.83</v>
      </c>
      <c r="X21" s="43">
        <v>0</v>
      </c>
      <c r="Y21" s="43">
        <v>0.1</v>
      </c>
      <c r="Z21" s="43">
        <v>0</v>
      </c>
      <c r="AA21" s="43">
        <f t="shared" si="4"/>
        <v>35.93</v>
      </c>
      <c r="AB21" s="43">
        <v>35.83</v>
      </c>
      <c r="AC21" s="43">
        <v>0</v>
      </c>
      <c r="AD21" s="43">
        <v>0.1</v>
      </c>
      <c r="AE21" s="43">
        <v>0</v>
      </c>
      <c r="AF21" s="46">
        <f t="shared" si="1"/>
        <v>640.9660107334525</v>
      </c>
    </row>
    <row r="22" spans="1:32" ht="60.75" customHeight="1">
      <c r="A22" s="28" t="s">
        <v>58</v>
      </c>
      <c r="B22" s="29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W22" s="29"/>
      <c r="X22" s="28"/>
      <c r="Y22" s="28"/>
      <c r="Z22" s="28"/>
      <c r="AA22" s="29"/>
      <c r="AB22" s="29"/>
      <c r="AC22" s="28"/>
      <c r="AD22" s="28"/>
      <c r="AE22" s="28"/>
      <c r="AF22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.2" right="0.2" top="0.39" bottom="0.39" header="0.51" footer="0.51"/>
  <pageSetup fitToHeight="1" fitToWidth="1" horizontalDpi="600" verticalDpi="600" orientation="landscape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90" zoomScaleNormal="90" zoomScaleSheetLayoutView="100" workbookViewId="0" topLeftCell="A1">
      <selection activeCell="A1" sqref="A1:IV65536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customWidth="1"/>
    <col min="19" max="19" width="6.375" style="6" customWidth="1"/>
    <col min="20" max="20" width="5.75390625" style="4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59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60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61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5653</v>
      </c>
      <c r="C9" s="20">
        <f t="shared" si="0"/>
        <v>7735</v>
      </c>
      <c r="D9" s="20">
        <f t="shared" si="0"/>
        <v>3349</v>
      </c>
      <c r="E9" s="20">
        <f t="shared" si="0"/>
        <v>2301</v>
      </c>
      <c r="F9" s="20">
        <f t="shared" si="0"/>
        <v>859</v>
      </c>
      <c r="G9" s="20">
        <f t="shared" si="0"/>
        <v>2844</v>
      </c>
      <c r="H9" s="20">
        <f t="shared" si="0"/>
        <v>647</v>
      </c>
      <c r="I9" s="20">
        <f t="shared" si="0"/>
        <v>1589</v>
      </c>
      <c r="J9" s="20">
        <f t="shared" si="0"/>
        <v>1931</v>
      </c>
      <c r="K9" s="20">
        <f t="shared" si="0"/>
        <v>3568</v>
      </c>
      <c r="L9" s="20">
        <f t="shared" si="0"/>
        <v>1279</v>
      </c>
      <c r="M9" s="20">
        <f t="shared" si="0"/>
        <v>3314</v>
      </c>
      <c r="N9" s="20">
        <f t="shared" si="0"/>
        <v>383</v>
      </c>
      <c r="O9" s="20">
        <f t="shared" si="0"/>
        <v>25</v>
      </c>
      <c r="P9" s="20">
        <f t="shared" si="0"/>
        <v>2178</v>
      </c>
      <c r="Q9" s="20">
        <f t="shared" si="0"/>
        <v>1170</v>
      </c>
      <c r="R9" s="20">
        <f t="shared" si="0"/>
        <v>162</v>
      </c>
      <c r="S9" s="20">
        <f t="shared" si="0"/>
        <v>208</v>
      </c>
      <c r="T9" s="20">
        <f t="shared" si="0"/>
        <v>17</v>
      </c>
      <c r="U9" s="20">
        <f t="shared" si="0"/>
        <v>24</v>
      </c>
      <c r="V9" s="43">
        <f t="shared" si="0"/>
        <v>6828.420099999999</v>
      </c>
      <c r="W9" s="43">
        <f t="shared" si="0"/>
        <v>5386.260099999999</v>
      </c>
      <c r="X9" s="20">
        <f t="shared" si="0"/>
        <v>0</v>
      </c>
      <c r="Y9" s="20">
        <f t="shared" si="0"/>
        <v>32.43</v>
      </c>
      <c r="Z9" s="20">
        <f t="shared" si="0"/>
        <v>1409.73</v>
      </c>
      <c r="AA9" s="20">
        <f t="shared" si="0"/>
        <v>511.3699</v>
      </c>
      <c r="AB9" s="43">
        <f t="shared" si="0"/>
        <v>508.14990000000006</v>
      </c>
      <c r="AC9" s="20">
        <f t="shared" si="0"/>
        <v>0</v>
      </c>
      <c r="AD9" s="20">
        <f t="shared" si="0"/>
        <v>3.2199999999999998</v>
      </c>
      <c r="AE9" s="20">
        <f t="shared" si="0"/>
        <v>0</v>
      </c>
      <c r="AF9" s="46">
        <f aca="true" t="shared" si="1" ref="AF9:AF22">AB9/C9*10000</f>
        <v>656.9488041370396</v>
      </c>
    </row>
    <row r="10" spans="1:32" s="101" customFormat="1" ht="39" customHeight="1">
      <c r="A10" s="27" t="s">
        <v>45</v>
      </c>
      <c r="B10" s="20">
        <v>353</v>
      </c>
      <c r="C10" s="20">
        <f aca="true" t="shared" si="2" ref="C10:C22">SUM(H10:K10)</f>
        <v>459</v>
      </c>
      <c r="D10" s="20">
        <v>175</v>
      </c>
      <c r="E10" s="20">
        <v>133</v>
      </c>
      <c r="F10" s="20">
        <v>44</v>
      </c>
      <c r="G10" s="20">
        <v>276</v>
      </c>
      <c r="H10" s="20">
        <v>47</v>
      </c>
      <c r="I10" s="20">
        <v>67</v>
      </c>
      <c r="J10" s="20">
        <v>162</v>
      </c>
      <c r="K10" s="20">
        <v>183</v>
      </c>
      <c r="L10" s="20">
        <v>25</v>
      </c>
      <c r="M10" s="20">
        <v>276</v>
      </c>
      <c r="N10" s="20">
        <v>27</v>
      </c>
      <c r="O10" s="20">
        <v>0</v>
      </c>
      <c r="P10" s="20">
        <v>74</v>
      </c>
      <c r="Q10" s="20">
        <v>57</v>
      </c>
      <c r="R10" s="20">
        <v>6</v>
      </c>
      <c r="S10" s="140">
        <v>15</v>
      </c>
      <c r="T10" s="140">
        <v>0</v>
      </c>
      <c r="U10" s="42">
        <v>1</v>
      </c>
      <c r="V10" s="38">
        <f aca="true" t="shared" si="3" ref="V10:V22">W10+X10+Y10+Z10</f>
        <v>478.62</v>
      </c>
      <c r="W10" s="112">
        <v>332.23</v>
      </c>
      <c r="X10" s="112">
        <v>0</v>
      </c>
      <c r="Y10" s="112">
        <v>0.99</v>
      </c>
      <c r="Z10" s="112">
        <v>145.4</v>
      </c>
      <c r="AA10" s="38">
        <f aca="true" t="shared" si="4" ref="AA10:AA22">AB10+AC10+AD10+AE10</f>
        <v>32.5</v>
      </c>
      <c r="AB10" s="117">
        <v>32.42</v>
      </c>
      <c r="AC10" s="118">
        <v>0</v>
      </c>
      <c r="AD10" s="117">
        <v>0.08</v>
      </c>
      <c r="AE10" s="112">
        <v>0</v>
      </c>
      <c r="AF10" s="46">
        <f t="shared" si="1"/>
        <v>706.318082788671</v>
      </c>
    </row>
    <row r="11" spans="1:32" s="133" customFormat="1" ht="39" customHeight="1">
      <c r="A11" s="49" t="s">
        <v>46</v>
      </c>
      <c r="B11" s="134">
        <v>1062</v>
      </c>
      <c r="C11" s="20">
        <f t="shared" si="2"/>
        <v>1321</v>
      </c>
      <c r="D11" s="135">
        <v>500</v>
      </c>
      <c r="E11" s="135">
        <v>493</v>
      </c>
      <c r="F11" s="135">
        <v>127</v>
      </c>
      <c r="G11" s="135">
        <v>668</v>
      </c>
      <c r="H11" s="135">
        <v>178</v>
      </c>
      <c r="I11" s="135">
        <v>182</v>
      </c>
      <c r="J11" s="135">
        <v>443</v>
      </c>
      <c r="K11" s="50">
        <v>518</v>
      </c>
      <c r="L11" s="50">
        <v>161</v>
      </c>
      <c r="M11" s="50">
        <v>660</v>
      </c>
      <c r="N11" s="50">
        <v>58</v>
      </c>
      <c r="O11" s="50">
        <v>2</v>
      </c>
      <c r="P11" s="50">
        <v>274</v>
      </c>
      <c r="Q11" s="58">
        <v>166</v>
      </c>
      <c r="R11" s="136">
        <v>66</v>
      </c>
      <c r="S11" s="136">
        <v>66</v>
      </c>
      <c r="T11" s="136">
        <v>1</v>
      </c>
      <c r="U11" s="136">
        <v>2</v>
      </c>
      <c r="V11" s="38">
        <f t="shared" si="3"/>
        <v>1286.48</v>
      </c>
      <c r="W11" s="60">
        <v>965.8999999999999</v>
      </c>
      <c r="X11" s="61">
        <v>0</v>
      </c>
      <c r="Y11" s="60">
        <v>4.44</v>
      </c>
      <c r="Z11" s="60">
        <v>316.14</v>
      </c>
      <c r="AA11" s="38">
        <f t="shared" si="4"/>
        <v>91.63000000000001</v>
      </c>
      <c r="AB11" s="60">
        <v>91.2</v>
      </c>
      <c r="AC11" s="61">
        <v>0</v>
      </c>
      <c r="AD11" s="60">
        <v>0.43</v>
      </c>
      <c r="AE11" s="61">
        <v>0</v>
      </c>
      <c r="AF11" s="46">
        <f t="shared" si="1"/>
        <v>690.3860711582136</v>
      </c>
    </row>
    <row r="12" spans="1:32" s="2" customFormat="1" ht="39" customHeight="1">
      <c r="A12" s="75" t="s">
        <v>47</v>
      </c>
      <c r="B12" s="20">
        <v>1122</v>
      </c>
      <c r="C12" s="20">
        <f t="shared" si="2"/>
        <v>1468</v>
      </c>
      <c r="D12" s="20">
        <v>681</v>
      </c>
      <c r="E12" s="20">
        <v>415</v>
      </c>
      <c r="F12" s="20">
        <v>172</v>
      </c>
      <c r="G12" s="20">
        <v>304</v>
      </c>
      <c r="H12" s="20">
        <v>79</v>
      </c>
      <c r="I12" s="20">
        <v>265</v>
      </c>
      <c r="J12" s="20">
        <v>273</v>
      </c>
      <c r="K12" s="20">
        <v>851</v>
      </c>
      <c r="L12" s="20">
        <v>333</v>
      </c>
      <c r="M12" s="20">
        <v>734</v>
      </c>
      <c r="N12" s="20">
        <v>0</v>
      </c>
      <c r="O12" s="20">
        <v>0</v>
      </c>
      <c r="P12" s="20">
        <v>188</v>
      </c>
      <c r="Q12" s="42">
        <v>213</v>
      </c>
      <c r="R12" s="42">
        <v>41</v>
      </c>
      <c r="S12" s="42">
        <v>53</v>
      </c>
      <c r="T12" s="42">
        <v>4</v>
      </c>
      <c r="U12" s="42">
        <v>4</v>
      </c>
      <c r="V12" s="38">
        <f t="shared" si="3"/>
        <v>1433.5747999999999</v>
      </c>
      <c r="W12" s="38">
        <v>1087.7848</v>
      </c>
      <c r="X12" s="57">
        <v>0</v>
      </c>
      <c r="Y12" s="38">
        <v>5.22</v>
      </c>
      <c r="Z12" s="38">
        <v>340.57</v>
      </c>
      <c r="AA12" s="38">
        <f t="shared" si="4"/>
        <v>102.5458</v>
      </c>
      <c r="AB12" s="38">
        <v>102.0758</v>
      </c>
      <c r="AC12" s="57">
        <v>0</v>
      </c>
      <c r="AD12" s="38">
        <v>0.47</v>
      </c>
      <c r="AE12" s="57">
        <v>0</v>
      </c>
      <c r="AF12" s="46">
        <f t="shared" si="1"/>
        <v>695.3392370572208</v>
      </c>
    </row>
    <row r="13" spans="1:32" s="121" customFormat="1" ht="39" customHeight="1">
      <c r="A13" s="85" t="s">
        <v>48</v>
      </c>
      <c r="B13" s="85">
        <v>519</v>
      </c>
      <c r="C13" s="20">
        <f t="shared" si="2"/>
        <v>713</v>
      </c>
      <c r="D13" s="86">
        <v>321</v>
      </c>
      <c r="E13" s="86">
        <v>203</v>
      </c>
      <c r="F13" s="86">
        <v>71</v>
      </c>
      <c r="G13" s="86">
        <v>261</v>
      </c>
      <c r="H13" s="86">
        <v>55</v>
      </c>
      <c r="I13" s="86">
        <v>159</v>
      </c>
      <c r="J13" s="86">
        <v>97</v>
      </c>
      <c r="K13" s="86">
        <v>402</v>
      </c>
      <c r="L13" s="86">
        <v>62</v>
      </c>
      <c r="M13" s="86">
        <v>261</v>
      </c>
      <c r="N13" s="86">
        <v>66</v>
      </c>
      <c r="O13" s="86">
        <v>0</v>
      </c>
      <c r="P13" s="86">
        <v>499</v>
      </c>
      <c r="Q13" s="86">
        <v>0</v>
      </c>
      <c r="R13" s="125">
        <v>1</v>
      </c>
      <c r="S13" s="125">
        <v>1</v>
      </c>
      <c r="T13" s="125">
        <v>3</v>
      </c>
      <c r="U13" s="125">
        <v>3</v>
      </c>
      <c r="V13" s="38">
        <f t="shared" si="3"/>
        <v>641.3796</v>
      </c>
      <c r="W13" s="90">
        <v>473.8196</v>
      </c>
      <c r="X13" s="91">
        <v>0</v>
      </c>
      <c r="Y13" s="90">
        <v>3.3899999999999997</v>
      </c>
      <c r="Z13" s="90">
        <v>164.17</v>
      </c>
      <c r="AA13" s="38">
        <f t="shared" si="4"/>
        <v>44.798399999999994</v>
      </c>
      <c r="AB13" s="130">
        <v>44.4984</v>
      </c>
      <c r="AC13" s="85">
        <v>0</v>
      </c>
      <c r="AD13" s="131">
        <v>0.3</v>
      </c>
      <c r="AE13" s="85">
        <v>0</v>
      </c>
      <c r="AF13" s="46">
        <f t="shared" si="1"/>
        <v>624.1009817671809</v>
      </c>
    </row>
    <row r="14" spans="1:32" s="103" customFormat="1" ht="39" customHeight="1">
      <c r="A14" s="27" t="s">
        <v>49</v>
      </c>
      <c r="B14" s="76">
        <v>389</v>
      </c>
      <c r="C14" s="20">
        <f t="shared" si="2"/>
        <v>610</v>
      </c>
      <c r="D14" s="76">
        <v>286</v>
      </c>
      <c r="E14" s="76">
        <v>209</v>
      </c>
      <c r="F14" s="76">
        <v>59</v>
      </c>
      <c r="G14" s="76">
        <v>273</v>
      </c>
      <c r="H14" s="76">
        <v>108</v>
      </c>
      <c r="I14" s="76">
        <v>61</v>
      </c>
      <c r="J14" s="76">
        <v>178</v>
      </c>
      <c r="K14" s="76">
        <v>263</v>
      </c>
      <c r="L14" s="76">
        <v>76</v>
      </c>
      <c r="M14" s="76">
        <v>273</v>
      </c>
      <c r="N14" s="76">
        <v>4</v>
      </c>
      <c r="O14" s="76">
        <v>0</v>
      </c>
      <c r="P14" s="76">
        <v>161</v>
      </c>
      <c r="Q14" s="78">
        <v>96</v>
      </c>
      <c r="R14" s="126">
        <v>9</v>
      </c>
      <c r="S14" s="126">
        <v>12</v>
      </c>
      <c r="T14" s="126">
        <v>1</v>
      </c>
      <c r="U14" s="126">
        <v>2</v>
      </c>
      <c r="V14" s="38">
        <f t="shared" si="3"/>
        <v>564.11</v>
      </c>
      <c r="W14" s="79">
        <v>428.17</v>
      </c>
      <c r="X14" s="80">
        <v>0</v>
      </c>
      <c r="Y14" s="79">
        <v>3.94</v>
      </c>
      <c r="Z14" s="79">
        <v>132</v>
      </c>
      <c r="AA14" s="38">
        <f t="shared" si="4"/>
        <v>40.71</v>
      </c>
      <c r="AB14" s="79">
        <v>40.34</v>
      </c>
      <c r="AC14" s="80">
        <v>0</v>
      </c>
      <c r="AD14" s="79">
        <v>0.37</v>
      </c>
      <c r="AE14" s="80">
        <v>0</v>
      </c>
      <c r="AF14" s="46">
        <f t="shared" si="1"/>
        <v>661.311475409836</v>
      </c>
    </row>
    <row r="15" spans="1:32" s="2" customFormat="1" ht="39" customHeight="1">
      <c r="A15" s="27" t="s">
        <v>50</v>
      </c>
      <c r="B15" s="20">
        <v>249</v>
      </c>
      <c r="C15" s="20">
        <f t="shared" si="2"/>
        <v>364</v>
      </c>
      <c r="D15" s="20">
        <v>142</v>
      </c>
      <c r="E15" s="20">
        <v>69</v>
      </c>
      <c r="F15" s="20">
        <v>60</v>
      </c>
      <c r="G15" s="20">
        <v>200</v>
      </c>
      <c r="H15" s="20">
        <v>0</v>
      </c>
      <c r="I15" s="20">
        <v>124</v>
      </c>
      <c r="J15" s="20">
        <v>180</v>
      </c>
      <c r="K15" s="20">
        <v>60</v>
      </c>
      <c r="L15" s="20">
        <v>12</v>
      </c>
      <c r="M15" s="20">
        <v>173</v>
      </c>
      <c r="N15" s="20">
        <v>0</v>
      </c>
      <c r="O15" s="20">
        <v>0</v>
      </c>
      <c r="P15" s="20">
        <v>127</v>
      </c>
      <c r="Q15" s="42">
        <v>52</v>
      </c>
      <c r="R15" s="42">
        <v>5</v>
      </c>
      <c r="S15" s="42">
        <v>7</v>
      </c>
      <c r="T15" s="42">
        <v>1</v>
      </c>
      <c r="U15" s="42">
        <v>2</v>
      </c>
      <c r="V15" s="38">
        <f t="shared" si="3"/>
        <v>270.64</v>
      </c>
      <c r="W15" s="43">
        <v>239.68</v>
      </c>
      <c r="X15" s="57">
        <v>0</v>
      </c>
      <c r="Y15" s="43">
        <v>1.6799999999999997</v>
      </c>
      <c r="Z15" s="43">
        <v>29.28</v>
      </c>
      <c r="AA15" s="38">
        <f t="shared" si="4"/>
        <v>22.529999999999998</v>
      </c>
      <c r="AB15" s="43">
        <v>22.38</v>
      </c>
      <c r="AC15" s="57">
        <v>0</v>
      </c>
      <c r="AD15" s="43">
        <v>0.15</v>
      </c>
      <c r="AE15" s="57">
        <v>0</v>
      </c>
      <c r="AF15" s="46">
        <f t="shared" si="1"/>
        <v>614.8351648351647</v>
      </c>
    </row>
    <row r="16" spans="1:32" s="2" customFormat="1" ht="39" customHeight="1">
      <c r="A16" s="27" t="s">
        <v>51</v>
      </c>
      <c r="B16" s="20">
        <v>662</v>
      </c>
      <c r="C16" s="20">
        <f t="shared" si="2"/>
        <v>974</v>
      </c>
      <c r="D16" s="20">
        <v>394</v>
      </c>
      <c r="E16" s="20">
        <v>245</v>
      </c>
      <c r="F16" s="20">
        <v>130</v>
      </c>
      <c r="G16" s="20">
        <v>288</v>
      </c>
      <c r="H16" s="20">
        <v>33</v>
      </c>
      <c r="I16" s="20">
        <v>135</v>
      </c>
      <c r="J16" s="20">
        <v>107</v>
      </c>
      <c r="K16" s="20">
        <v>699</v>
      </c>
      <c r="L16" s="20">
        <v>90</v>
      </c>
      <c r="M16" s="20">
        <v>280</v>
      </c>
      <c r="N16" s="20">
        <v>0</v>
      </c>
      <c r="O16" s="20">
        <v>0</v>
      </c>
      <c r="P16" s="20">
        <v>304</v>
      </c>
      <c r="Q16" s="20">
        <v>300</v>
      </c>
      <c r="R16" s="20">
        <v>21</v>
      </c>
      <c r="S16" s="20">
        <v>31</v>
      </c>
      <c r="T16" s="20">
        <v>5</v>
      </c>
      <c r="U16" s="20">
        <v>7</v>
      </c>
      <c r="V16" s="38">
        <f t="shared" si="3"/>
        <v>702.9578</v>
      </c>
      <c r="W16" s="38">
        <v>583.2678</v>
      </c>
      <c r="X16" s="57">
        <v>0</v>
      </c>
      <c r="Y16" s="38">
        <v>4.21</v>
      </c>
      <c r="Z16" s="38">
        <v>115.48</v>
      </c>
      <c r="AA16" s="38">
        <f t="shared" si="4"/>
        <v>57.1622</v>
      </c>
      <c r="AB16" s="38">
        <v>56.7922</v>
      </c>
      <c r="AC16" s="57">
        <v>0</v>
      </c>
      <c r="AD16" s="38">
        <v>0.37</v>
      </c>
      <c r="AE16" s="57">
        <v>0</v>
      </c>
      <c r="AF16" s="46">
        <f t="shared" si="1"/>
        <v>583.0821355236139</v>
      </c>
    </row>
    <row r="17" spans="1:32" s="122" customFormat="1" ht="39" customHeight="1">
      <c r="A17" s="123" t="s">
        <v>52</v>
      </c>
      <c r="B17" s="108">
        <v>181</v>
      </c>
      <c r="C17" s="20">
        <f t="shared" si="2"/>
        <v>278</v>
      </c>
      <c r="D17" s="108">
        <v>136</v>
      </c>
      <c r="E17" s="108">
        <v>69</v>
      </c>
      <c r="F17" s="108">
        <v>32</v>
      </c>
      <c r="G17" s="108">
        <v>73</v>
      </c>
      <c r="H17" s="108">
        <v>29</v>
      </c>
      <c r="I17" s="108">
        <v>174</v>
      </c>
      <c r="J17" s="108">
        <v>42</v>
      </c>
      <c r="K17" s="108">
        <v>33</v>
      </c>
      <c r="L17" s="108">
        <v>176</v>
      </c>
      <c r="M17" s="108">
        <v>128</v>
      </c>
      <c r="N17" s="108">
        <v>170</v>
      </c>
      <c r="O17" s="108">
        <v>5</v>
      </c>
      <c r="P17" s="108">
        <v>206</v>
      </c>
      <c r="Q17" s="108">
        <v>13</v>
      </c>
      <c r="R17" s="108">
        <v>4</v>
      </c>
      <c r="S17" s="108">
        <v>8</v>
      </c>
      <c r="T17" s="108">
        <v>1</v>
      </c>
      <c r="U17" s="108">
        <v>1</v>
      </c>
      <c r="V17" s="38">
        <f t="shared" si="3"/>
        <v>224.45999999999998</v>
      </c>
      <c r="W17" s="114">
        <v>188.53</v>
      </c>
      <c r="X17" s="115">
        <v>0</v>
      </c>
      <c r="Y17" s="114">
        <v>0.95</v>
      </c>
      <c r="Z17" s="114">
        <v>34.98</v>
      </c>
      <c r="AA17" s="38">
        <f t="shared" si="4"/>
        <v>17.799999999999997</v>
      </c>
      <c r="AB17" s="114">
        <v>17.72</v>
      </c>
      <c r="AC17" s="115">
        <v>0</v>
      </c>
      <c r="AD17" s="114">
        <v>0.08</v>
      </c>
      <c r="AE17" s="115">
        <v>0</v>
      </c>
      <c r="AF17" s="46">
        <f t="shared" si="1"/>
        <v>637.4100719424459</v>
      </c>
    </row>
    <row r="18" spans="1:32" s="138" customFormat="1" ht="39" customHeight="1">
      <c r="A18" s="27" t="s">
        <v>53</v>
      </c>
      <c r="B18" s="20">
        <v>182</v>
      </c>
      <c r="C18" s="20">
        <f t="shared" si="2"/>
        <v>267</v>
      </c>
      <c r="D18" s="20">
        <v>109</v>
      </c>
      <c r="E18" s="20">
        <v>112</v>
      </c>
      <c r="F18" s="20">
        <v>29</v>
      </c>
      <c r="G18" s="20">
        <v>59</v>
      </c>
      <c r="H18" s="20">
        <v>20</v>
      </c>
      <c r="I18" s="20">
        <v>57</v>
      </c>
      <c r="J18" s="20">
        <v>45</v>
      </c>
      <c r="K18" s="20">
        <v>145</v>
      </c>
      <c r="L18" s="20">
        <v>48</v>
      </c>
      <c r="M18" s="20">
        <v>74</v>
      </c>
      <c r="N18" s="20">
        <v>29</v>
      </c>
      <c r="O18" s="20">
        <v>0</v>
      </c>
      <c r="P18" s="20">
        <v>102</v>
      </c>
      <c r="Q18" s="42">
        <v>33</v>
      </c>
      <c r="R18" s="42">
        <v>0</v>
      </c>
      <c r="S18" s="42">
        <v>0</v>
      </c>
      <c r="T18" s="42">
        <v>0</v>
      </c>
      <c r="U18" s="42">
        <v>0</v>
      </c>
      <c r="V18" s="38">
        <f t="shared" si="3"/>
        <v>221.07799999999997</v>
      </c>
      <c r="W18" s="43">
        <v>187.128</v>
      </c>
      <c r="X18" s="57">
        <v>0</v>
      </c>
      <c r="Y18" s="43">
        <v>3.92</v>
      </c>
      <c r="Z18" s="43">
        <v>30.03</v>
      </c>
      <c r="AA18" s="38">
        <f t="shared" si="4"/>
        <v>17.5834</v>
      </c>
      <c r="AB18" s="43">
        <v>17.2134</v>
      </c>
      <c r="AC18" s="57">
        <v>0</v>
      </c>
      <c r="AD18" s="43">
        <v>0.37</v>
      </c>
      <c r="AE18" s="57">
        <v>0</v>
      </c>
      <c r="AF18" s="46">
        <f t="shared" si="1"/>
        <v>644.6966292134831</v>
      </c>
    </row>
    <row r="19" spans="1:32" s="4" customFormat="1" ht="39" customHeight="1">
      <c r="A19" s="110" t="s">
        <v>54</v>
      </c>
      <c r="B19" s="139">
        <v>243</v>
      </c>
      <c r="C19" s="20">
        <f t="shared" si="2"/>
        <v>337</v>
      </c>
      <c r="D19" s="139">
        <v>133</v>
      </c>
      <c r="E19" s="139">
        <v>60</v>
      </c>
      <c r="F19" s="139">
        <v>25</v>
      </c>
      <c r="G19" s="139">
        <v>119</v>
      </c>
      <c r="H19" s="139">
        <v>41</v>
      </c>
      <c r="I19" s="139">
        <v>83</v>
      </c>
      <c r="J19" s="139">
        <v>101</v>
      </c>
      <c r="K19" s="139">
        <v>112</v>
      </c>
      <c r="L19" s="139">
        <v>60</v>
      </c>
      <c r="M19" s="139">
        <v>124</v>
      </c>
      <c r="N19" s="139">
        <v>16</v>
      </c>
      <c r="O19" s="139">
        <v>0</v>
      </c>
      <c r="P19" s="139">
        <v>92</v>
      </c>
      <c r="Q19" s="139">
        <v>45</v>
      </c>
      <c r="R19" s="141">
        <v>1</v>
      </c>
      <c r="S19" s="141">
        <v>1</v>
      </c>
      <c r="T19" s="141">
        <v>0</v>
      </c>
      <c r="U19" s="141">
        <v>0</v>
      </c>
      <c r="V19" s="38">
        <f t="shared" si="3"/>
        <v>279.0179</v>
      </c>
      <c r="W19" s="142">
        <v>250.6979</v>
      </c>
      <c r="X19" s="143">
        <v>0</v>
      </c>
      <c r="Y19" s="144">
        <v>0.8800000000000001</v>
      </c>
      <c r="Z19" s="144">
        <v>27.44</v>
      </c>
      <c r="AA19" s="38">
        <f t="shared" si="4"/>
        <v>23.4821</v>
      </c>
      <c r="AB19" s="145">
        <v>23.1421</v>
      </c>
      <c r="AC19" s="146">
        <v>0</v>
      </c>
      <c r="AD19" s="146">
        <v>0.34</v>
      </c>
      <c r="AE19" s="141">
        <v>0</v>
      </c>
      <c r="AF19" s="46">
        <f t="shared" si="1"/>
        <v>686.7091988130563</v>
      </c>
    </row>
    <row r="20" spans="1:32" s="2" customFormat="1" ht="39" customHeight="1">
      <c r="A20" s="27" t="s">
        <v>55</v>
      </c>
      <c r="B20" s="20">
        <v>247</v>
      </c>
      <c r="C20" s="20">
        <f t="shared" si="2"/>
        <v>363</v>
      </c>
      <c r="D20" s="20">
        <v>184</v>
      </c>
      <c r="E20" s="20">
        <v>93</v>
      </c>
      <c r="F20" s="20">
        <v>66</v>
      </c>
      <c r="G20" s="20">
        <v>135</v>
      </c>
      <c r="H20" s="20">
        <v>11</v>
      </c>
      <c r="I20" s="20">
        <v>37</v>
      </c>
      <c r="J20" s="20">
        <v>89</v>
      </c>
      <c r="K20" s="20">
        <v>226</v>
      </c>
      <c r="L20" s="20">
        <v>29</v>
      </c>
      <c r="M20" s="20">
        <v>135</v>
      </c>
      <c r="N20" s="20">
        <v>1</v>
      </c>
      <c r="O20" s="20">
        <v>0</v>
      </c>
      <c r="P20" s="20">
        <v>25</v>
      </c>
      <c r="Q20" s="42">
        <v>173</v>
      </c>
      <c r="R20" s="42">
        <v>2</v>
      </c>
      <c r="S20" s="42">
        <v>5</v>
      </c>
      <c r="T20" s="42">
        <v>1</v>
      </c>
      <c r="U20" s="42">
        <v>2</v>
      </c>
      <c r="V20" s="38">
        <f t="shared" si="3"/>
        <v>269.46</v>
      </c>
      <c r="W20" s="38">
        <v>240.13</v>
      </c>
      <c r="X20" s="57">
        <v>0</v>
      </c>
      <c r="Y20" s="38">
        <v>1.5699999999999996</v>
      </c>
      <c r="Z20" s="38">
        <v>27.76</v>
      </c>
      <c r="AA20" s="38">
        <f t="shared" si="4"/>
        <v>22.81</v>
      </c>
      <c r="AB20" s="38">
        <v>22.66</v>
      </c>
      <c r="AC20" s="57">
        <v>0</v>
      </c>
      <c r="AD20" s="38">
        <v>0.15</v>
      </c>
      <c r="AE20" s="57">
        <v>0</v>
      </c>
      <c r="AF20" s="46">
        <f t="shared" si="1"/>
        <v>624.2424242424242</v>
      </c>
    </row>
    <row r="21" spans="1:32" s="2" customFormat="1" ht="39" customHeight="1">
      <c r="A21" s="27" t="s">
        <v>56</v>
      </c>
      <c r="B21" s="20">
        <v>420</v>
      </c>
      <c r="C21" s="20">
        <f t="shared" si="2"/>
        <v>553</v>
      </c>
      <c r="D21" s="20">
        <v>274</v>
      </c>
      <c r="E21" s="20">
        <v>192</v>
      </c>
      <c r="F21" s="20">
        <v>42</v>
      </c>
      <c r="G21" s="20">
        <v>176</v>
      </c>
      <c r="H21" s="20">
        <v>46</v>
      </c>
      <c r="I21" s="20">
        <v>234</v>
      </c>
      <c r="J21" s="20">
        <v>209</v>
      </c>
      <c r="K21" s="20">
        <v>64</v>
      </c>
      <c r="L21" s="20">
        <v>193</v>
      </c>
      <c r="M21" s="20">
        <v>183</v>
      </c>
      <c r="N21" s="20">
        <v>12</v>
      </c>
      <c r="O21" s="20">
        <v>18</v>
      </c>
      <c r="P21" s="20">
        <v>125</v>
      </c>
      <c r="Q21" s="20">
        <v>22</v>
      </c>
      <c r="R21" s="20">
        <v>4</v>
      </c>
      <c r="S21" s="20">
        <v>6</v>
      </c>
      <c r="T21" s="20">
        <v>0</v>
      </c>
      <c r="U21" s="20">
        <v>0</v>
      </c>
      <c r="V21" s="38">
        <f t="shared" si="3"/>
        <v>433.11</v>
      </c>
      <c r="W21" s="38">
        <v>388.25</v>
      </c>
      <c r="X21" s="57">
        <v>0</v>
      </c>
      <c r="Y21" s="38">
        <v>1.0199999999999998</v>
      </c>
      <c r="Z21" s="38">
        <v>43.84</v>
      </c>
      <c r="AA21" s="38">
        <f t="shared" si="4"/>
        <v>35.67</v>
      </c>
      <c r="AB21" s="38">
        <v>35.58</v>
      </c>
      <c r="AC21" s="57">
        <v>0</v>
      </c>
      <c r="AD21" s="38">
        <v>0.09</v>
      </c>
      <c r="AE21" s="57">
        <v>0</v>
      </c>
      <c r="AF21" s="46">
        <f t="shared" si="1"/>
        <v>643.3996383363472</v>
      </c>
    </row>
    <row r="22" spans="1:32" s="103" customFormat="1" ht="39" customHeight="1">
      <c r="A22" s="27" t="s">
        <v>57</v>
      </c>
      <c r="B22" s="20">
        <v>24</v>
      </c>
      <c r="C22" s="20">
        <f t="shared" si="2"/>
        <v>28</v>
      </c>
      <c r="D22" s="20">
        <v>14</v>
      </c>
      <c r="E22" s="20">
        <v>8</v>
      </c>
      <c r="F22" s="20">
        <v>2</v>
      </c>
      <c r="G22" s="20">
        <v>12</v>
      </c>
      <c r="H22" s="20">
        <v>0</v>
      </c>
      <c r="I22" s="20">
        <v>11</v>
      </c>
      <c r="J22" s="20">
        <v>5</v>
      </c>
      <c r="K22" s="20">
        <v>12</v>
      </c>
      <c r="L22" s="20">
        <v>14</v>
      </c>
      <c r="M22" s="20">
        <v>13</v>
      </c>
      <c r="N22" s="20">
        <v>0</v>
      </c>
      <c r="O22" s="20">
        <v>0</v>
      </c>
      <c r="P22" s="20">
        <v>1</v>
      </c>
      <c r="Q22" s="42">
        <v>0</v>
      </c>
      <c r="R22" s="42">
        <v>2</v>
      </c>
      <c r="S22" s="42">
        <v>3</v>
      </c>
      <c r="T22" s="42">
        <v>0</v>
      </c>
      <c r="U22" s="42">
        <v>0</v>
      </c>
      <c r="V22" s="38">
        <f t="shared" si="3"/>
        <v>23.532</v>
      </c>
      <c r="W22" s="38">
        <v>20.672</v>
      </c>
      <c r="X22" s="57">
        <v>0</v>
      </c>
      <c r="Y22" s="38">
        <v>0.21999999999999997</v>
      </c>
      <c r="Z22" s="38">
        <v>2.64</v>
      </c>
      <c r="AA22" s="38">
        <f t="shared" si="4"/>
        <v>2.148</v>
      </c>
      <c r="AB22" s="38">
        <v>2.128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70" zoomScaleNormal="70" zoomScaleSheetLayoutView="100" workbookViewId="0" topLeftCell="A1">
      <selection activeCell="B10" sqref="B10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customWidth="1"/>
    <col min="19" max="19" width="6.375" style="6" customWidth="1"/>
    <col min="20" max="20" width="5.75390625" style="4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62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63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64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H9">SUM(B10:B22)</f>
        <v>5508</v>
      </c>
      <c r="C9" s="20">
        <f t="shared" si="0"/>
        <v>7551</v>
      </c>
      <c r="D9" s="20">
        <f t="shared" si="0"/>
        <v>3278</v>
      </c>
      <c r="E9" s="20">
        <f t="shared" si="0"/>
        <v>2258</v>
      </c>
      <c r="F9" s="20">
        <f t="shared" si="0"/>
        <v>808</v>
      </c>
      <c r="G9" s="20">
        <f t="shared" si="0"/>
        <v>2775</v>
      </c>
      <c r="H9" s="20">
        <f t="shared" si="0"/>
        <v>630</v>
      </c>
      <c r="I9" s="20">
        <f aca="true" t="shared" si="1" ref="I9:AE9">SUM(I10:I22)</f>
        <v>1583</v>
      </c>
      <c r="J9" s="20">
        <f t="shared" si="1"/>
        <v>1871</v>
      </c>
      <c r="K9" s="20">
        <f t="shared" si="1"/>
        <v>3467</v>
      </c>
      <c r="L9" s="20">
        <f t="shared" si="1"/>
        <v>1239</v>
      </c>
      <c r="M9" s="20">
        <f t="shared" si="1"/>
        <v>3201</v>
      </c>
      <c r="N9" s="20">
        <f t="shared" si="1"/>
        <v>385</v>
      </c>
      <c r="O9" s="20">
        <f t="shared" si="1"/>
        <v>25</v>
      </c>
      <c r="P9" s="20">
        <f t="shared" si="1"/>
        <v>2160</v>
      </c>
      <c r="Q9" s="20">
        <f t="shared" si="1"/>
        <v>1159</v>
      </c>
      <c r="R9" s="20">
        <f t="shared" si="1"/>
        <v>109</v>
      </c>
      <c r="S9" s="20">
        <f t="shared" si="1"/>
        <v>156</v>
      </c>
      <c r="T9" s="20">
        <f t="shared" si="1"/>
        <v>22</v>
      </c>
      <c r="U9" s="20">
        <f t="shared" si="1"/>
        <v>19</v>
      </c>
      <c r="V9" s="43">
        <f t="shared" si="1"/>
        <v>6246.7297</v>
      </c>
      <c r="W9" s="43">
        <f t="shared" si="1"/>
        <v>4878.109699999999</v>
      </c>
      <c r="X9" s="20">
        <f t="shared" si="1"/>
        <v>0</v>
      </c>
      <c r="Y9" s="20">
        <f t="shared" si="1"/>
        <v>29.290000000000003</v>
      </c>
      <c r="Z9" s="20">
        <f t="shared" si="1"/>
        <v>1339.3300000000002</v>
      </c>
      <c r="AA9" s="20">
        <f t="shared" si="1"/>
        <v>497.1297</v>
      </c>
      <c r="AB9" s="43">
        <f t="shared" si="1"/>
        <v>494.2296999999999</v>
      </c>
      <c r="AC9" s="20">
        <f t="shared" si="1"/>
        <v>0</v>
      </c>
      <c r="AD9" s="20">
        <f t="shared" si="1"/>
        <v>2.9</v>
      </c>
      <c r="AE9" s="20">
        <f t="shared" si="1"/>
        <v>0</v>
      </c>
      <c r="AF9" s="46">
        <f aca="true" t="shared" si="2" ref="AF9:AF22">AB9/C9*10000</f>
        <v>654.522182492385</v>
      </c>
    </row>
    <row r="10" spans="1:32" s="101" customFormat="1" ht="39" customHeight="1">
      <c r="A10" s="27" t="s">
        <v>45</v>
      </c>
      <c r="B10" s="20">
        <v>347</v>
      </c>
      <c r="C10" s="20">
        <f>SUM(H10:K10)</f>
        <v>445</v>
      </c>
      <c r="D10" s="20">
        <v>170</v>
      </c>
      <c r="E10" s="20">
        <v>130</v>
      </c>
      <c r="F10" s="20">
        <v>42</v>
      </c>
      <c r="G10" s="20">
        <v>273</v>
      </c>
      <c r="H10" s="20">
        <v>45</v>
      </c>
      <c r="I10" s="20">
        <v>65</v>
      </c>
      <c r="J10" s="20">
        <v>159</v>
      </c>
      <c r="K10" s="20">
        <v>176</v>
      </c>
      <c r="L10" s="20">
        <v>24</v>
      </c>
      <c r="M10" s="20">
        <v>273</v>
      </c>
      <c r="N10" s="20">
        <v>27</v>
      </c>
      <c r="O10" s="20">
        <v>0</v>
      </c>
      <c r="P10" s="20">
        <v>72</v>
      </c>
      <c r="Q10" s="20">
        <v>49</v>
      </c>
      <c r="R10" s="20">
        <v>6</v>
      </c>
      <c r="S10" s="140">
        <v>6</v>
      </c>
      <c r="T10" s="140">
        <v>0</v>
      </c>
      <c r="U10" s="42">
        <v>0</v>
      </c>
      <c r="V10" s="38">
        <f>W10+X10+Y10+Z10</f>
        <v>446.12</v>
      </c>
      <c r="W10" s="112">
        <v>299.81</v>
      </c>
      <c r="X10" s="112">
        <v>0</v>
      </c>
      <c r="Y10" s="112">
        <v>0.91</v>
      </c>
      <c r="Z10" s="112">
        <v>145.4</v>
      </c>
      <c r="AA10" s="38">
        <f>AB10+AC10+AD10+AE10</f>
        <v>31.479999999999997</v>
      </c>
      <c r="AB10" s="117">
        <v>31.4</v>
      </c>
      <c r="AC10" s="118">
        <v>0</v>
      </c>
      <c r="AD10" s="117">
        <v>0.08</v>
      </c>
      <c r="AE10" s="112">
        <v>0</v>
      </c>
      <c r="AF10" s="46">
        <f t="shared" si="2"/>
        <v>705.6179775280899</v>
      </c>
    </row>
    <row r="11" spans="1:32" s="133" customFormat="1" ht="39" customHeight="1">
      <c r="A11" s="49" t="s">
        <v>46</v>
      </c>
      <c r="B11" s="134">
        <v>997</v>
      </c>
      <c r="C11" s="20">
        <f aca="true" t="shared" si="3" ref="C10:C22">SUM(H11:K11)</f>
        <v>1257</v>
      </c>
      <c r="D11" s="135">
        <v>483</v>
      </c>
      <c r="E11" s="135">
        <v>492</v>
      </c>
      <c r="F11" s="135">
        <v>94</v>
      </c>
      <c r="G11" s="135">
        <v>620</v>
      </c>
      <c r="H11" s="135">
        <v>178</v>
      </c>
      <c r="I11" s="135">
        <v>182</v>
      </c>
      <c r="J11" s="135">
        <v>400</v>
      </c>
      <c r="K11" s="50">
        <v>497</v>
      </c>
      <c r="L11" s="50">
        <v>160</v>
      </c>
      <c r="M11" s="50">
        <v>599</v>
      </c>
      <c r="N11" s="50">
        <v>58</v>
      </c>
      <c r="O11" s="50">
        <v>2</v>
      </c>
      <c r="P11" s="50">
        <v>274</v>
      </c>
      <c r="Q11" s="58">
        <v>164</v>
      </c>
      <c r="R11" s="136">
        <v>11</v>
      </c>
      <c r="S11" s="136">
        <v>3</v>
      </c>
      <c r="T11" s="136">
        <v>12</v>
      </c>
      <c r="U11" s="136">
        <v>4</v>
      </c>
      <c r="V11" s="38">
        <f aca="true" t="shared" si="4" ref="V10:V22">W11+X11+Y11+Z11</f>
        <v>1194.85</v>
      </c>
      <c r="W11" s="60">
        <v>874.6999999999998</v>
      </c>
      <c r="X11" s="61">
        <v>0</v>
      </c>
      <c r="Y11" s="60">
        <v>4.010000000000001</v>
      </c>
      <c r="Z11" s="60">
        <v>316.14</v>
      </c>
      <c r="AA11" s="38">
        <f aca="true" t="shared" si="5" ref="AA10:AA22">AB11+AC11+AD11+AE11</f>
        <v>86.81</v>
      </c>
      <c r="AB11" s="60">
        <v>86.39</v>
      </c>
      <c r="AC11" s="61">
        <v>0</v>
      </c>
      <c r="AD11" s="60">
        <v>0.42</v>
      </c>
      <c r="AE11" s="61">
        <v>0</v>
      </c>
      <c r="AF11" s="46">
        <f t="shared" si="2"/>
        <v>687.2712808273668</v>
      </c>
    </row>
    <row r="12" spans="1:32" s="2" customFormat="1" ht="39" customHeight="1">
      <c r="A12" s="75" t="s">
        <v>47</v>
      </c>
      <c r="B12" s="20">
        <v>1085</v>
      </c>
      <c r="C12" s="20">
        <f t="shared" si="3"/>
        <v>1419</v>
      </c>
      <c r="D12" s="20">
        <v>661</v>
      </c>
      <c r="E12" s="20">
        <v>407</v>
      </c>
      <c r="F12" s="20">
        <v>164</v>
      </c>
      <c r="G12" s="20">
        <v>287</v>
      </c>
      <c r="H12" s="20">
        <v>78</v>
      </c>
      <c r="I12" s="20">
        <v>256</v>
      </c>
      <c r="J12" s="20">
        <v>267</v>
      </c>
      <c r="K12" s="20">
        <v>818</v>
      </c>
      <c r="L12" s="20">
        <v>321</v>
      </c>
      <c r="M12" s="20">
        <v>697</v>
      </c>
      <c r="N12" s="20">
        <v>0</v>
      </c>
      <c r="O12" s="20">
        <v>0</v>
      </c>
      <c r="P12" s="20">
        <v>187</v>
      </c>
      <c r="Q12" s="42">
        <v>214</v>
      </c>
      <c r="R12" s="42">
        <v>13</v>
      </c>
      <c r="S12" s="42">
        <v>16</v>
      </c>
      <c r="T12" s="42">
        <v>3</v>
      </c>
      <c r="U12" s="42">
        <v>5</v>
      </c>
      <c r="V12" s="38">
        <f t="shared" si="4"/>
        <v>1260.629</v>
      </c>
      <c r="W12" s="38">
        <v>985.709</v>
      </c>
      <c r="X12" s="57">
        <v>0</v>
      </c>
      <c r="Y12" s="38">
        <v>4.75</v>
      </c>
      <c r="Z12" s="38">
        <v>270.17</v>
      </c>
      <c r="AA12" s="38">
        <f t="shared" si="5"/>
        <v>99.06280000000001</v>
      </c>
      <c r="AB12" s="38">
        <v>98.5828</v>
      </c>
      <c r="AC12" s="57">
        <v>0</v>
      </c>
      <c r="AD12" s="38">
        <v>0.48</v>
      </c>
      <c r="AE12" s="57">
        <v>0</v>
      </c>
      <c r="AF12" s="46">
        <f t="shared" si="2"/>
        <v>694.7343199436224</v>
      </c>
    </row>
    <row r="13" spans="1:32" s="121" customFormat="1" ht="39" customHeight="1">
      <c r="A13" s="85" t="s">
        <v>48</v>
      </c>
      <c r="B13" s="85">
        <v>521</v>
      </c>
      <c r="C13" s="20">
        <f t="shared" si="3"/>
        <v>715</v>
      </c>
      <c r="D13" s="86">
        <v>317</v>
      </c>
      <c r="E13" s="86">
        <v>200</v>
      </c>
      <c r="F13" s="86">
        <v>76</v>
      </c>
      <c r="G13" s="86">
        <v>270</v>
      </c>
      <c r="H13" s="86">
        <v>50</v>
      </c>
      <c r="I13" s="86">
        <v>168</v>
      </c>
      <c r="J13" s="86">
        <v>101</v>
      </c>
      <c r="K13" s="86">
        <v>396</v>
      </c>
      <c r="L13" s="86">
        <v>60</v>
      </c>
      <c r="M13" s="86">
        <v>270</v>
      </c>
      <c r="N13" s="86">
        <v>67</v>
      </c>
      <c r="O13" s="86">
        <v>0</v>
      </c>
      <c r="P13" s="86">
        <v>497</v>
      </c>
      <c r="Q13" s="86">
        <v>0</v>
      </c>
      <c r="R13" s="125">
        <v>19</v>
      </c>
      <c r="S13" s="125">
        <v>27</v>
      </c>
      <c r="T13" s="125">
        <v>2</v>
      </c>
      <c r="U13" s="125">
        <v>2</v>
      </c>
      <c r="V13" s="38">
        <f t="shared" si="4"/>
        <v>596.5812</v>
      </c>
      <c r="W13" s="90">
        <v>429.3212</v>
      </c>
      <c r="X13" s="91">
        <v>0</v>
      </c>
      <c r="Y13" s="90">
        <v>3.09</v>
      </c>
      <c r="Z13" s="90">
        <v>164.17</v>
      </c>
      <c r="AA13" s="38">
        <f t="shared" si="5"/>
        <v>44.9404</v>
      </c>
      <c r="AB13" s="130">
        <v>44.6404</v>
      </c>
      <c r="AC13" s="85">
        <v>0</v>
      </c>
      <c r="AD13" s="131">
        <v>0.3</v>
      </c>
      <c r="AE13" s="85">
        <v>0</v>
      </c>
      <c r="AF13" s="46">
        <f t="shared" si="2"/>
        <v>624.3412587412588</v>
      </c>
    </row>
    <row r="14" spans="1:32" s="103" customFormat="1" ht="39" customHeight="1">
      <c r="A14" s="27" t="s">
        <v>49</v>
      </c>
      <c r="B14" s="76">
        <v>381</v>
      </c>
      <c r="C14" s="20">
        <f t="shared" si="3"/>
        <v>600</v>
      </c>
      <c r="D14" s="76">
        <v>280</v>
      </c>
      <c r="E14" s="76">
        <v>206</v>
      </c>
      <c r="F14" s="76">
        <v>58</v>
      </c>
      <c r="G14" s="76">
        <v>269</v>
      </c>
      <c r="H14" s="76">
        <v>105</v>
      </c>
      <c r="I14" s="76">
        <v>61</v>
      </c>
      <c r="J14" s="76">
        <v>173</v>
      </c>
      <c r="K14" s="76">
        <v>261</v>
      </c>
      <c r="L14" s="76">
        <v>72</v>
      </c>
      <c r="M14" s="76">
        <v>269</v>
      </c>
      <c r="N14" s="76">
        <v>5</v>
      </c>
      <c r="O14" s="76">
        <v>0</v>
      </c>
      <c r="P14" s="76">
        <v>159</v>
      </c>
      <c r="Q14" s="78">
        <v>95</v>
      </c>
      <c r="R14" s="126">
        <v>11</v>
      </c>
      <c r="S14" s="126">
        <v>18</v>
      </c>
      <c r="T14" s="126">
        <v>0</v>
      </c>
      <c r="U14" s="126">
        <v>1</v>
      </c>
      <c r="V14" s="38">
        <f t="shared" si="4"/>
        <v>523.4</v>
      </c>
      <c r="W14" s="79">
        <v>387.83</v>
      </c>
      <c r="X14" s="80">
        <v>0</v>
      </c>
      <c r="Y14" s="79">
        <v>3.57</v>
      </c>
      <c r="Z14" s="79">
        <v>132</v>
      </c>
      <c r="AA14" s="38">
        <f t="shared" si="5"/>
        <v>39.949999999999996</v>
      </c>
      <c r="AB14" s="79">
        <v>39.58</v>
      </c>
      <c r="AC14" s="80">
        <v>0</v>
      </c>
      <c r="AD14" s="79">
        <v>0.37</v>
      </c>
      <c r="AE14" s="80">
        <v>0</v>
      </c>
      <c r="AF14" s="46">
        <f t="shared" si="2"/>
        <v>659.6666666666666</v>
      </c>
    </row>
    <row r="15" spans="1:32" s="2" customFormat="1" ht="39" customHeight="1">
      <c r="A15" s="27" t="s">
        <v>50</v>
      </c>
      <c r="B15" s="20">
        <v>245</v>
      </c>
      <c r="C15" s="20">
        <f t="shared" si="3"/>
        <v>359</v>
      </c>
      <c r="D15" s="20">
        <v>139</v>
      </c>
      <c r="E15" s="20">
        <v>68</v>
      </c>
      <c r="F15" s="20">
        <v>56</v>
      </c>
      <c r="G15" s="20">
        <v>199</v>
      </c>
      <c r="H15" s="20">
        <v>0</v>
      </c>
      <c r="I15" s="20">
        <v>125</v>
      </c>
      <c r="J15" s="20">
        <v>178</v>
      </c>
      <c r="K15" s="20">
        <v>56</v>
      </c>
      <c r="L15" s="20">
        <v>12</v>
      </c>
      <c r="M15" s="20">
        <v>173</v>
      </c>
      <c r="N15" s="20">
        <v>0</v>
      </c>
      <c r="O15" s="20">
        <v>0</v>
      </c>
      <c r="P15" s="20">
        <v>122</v>
      </c>
      <c r="Q15" s="42">
        <v>52</v>
      </c>
      <c r="R15" s="42">
        <v>1</v>
      </c>
      <c r="S15" s="42">
        <v>1</v>
      </c>
      <c r="T15" s="42">
        <v>1</v>
      </c>
      <c r="U15" s="42">
        <v>2</v>
      </c>
      <c r="V15" s="38">
        <f t="shared" si="4"/>
        <v>248.11</v>
      </c>
      <c r="W15" s="43">
        <v>217.3</v>
      </c>
      <c r="X15" s="57">
        <v>0</v>
      </c>
      <c r="Y15" s="43">
        <v>1.5299999999999998</v>
      </c>
      <c r="Z15" s="43">
        <v>29.28</v>
      </c>
      <c r="AA15" s="38">
        <f t="shared" si="5"/>
        <v>21.4</v>
      </c>
      <c r="AB15" s="43">
        <v>21.25</v>
      </c>
      <c r="AC15" s="57">
        <v>0</v>
      </c>
      <c r="AD15" s="43">
        <v>0.15</v>
      </c>
      <c r="AE15" s="57">
        <v>0</v>
      </c>
      <c r="AF15" s="46">
        <f t="shared" si="2"/>
        <v>591.9220055710307</v>
      </c>
    </row>
    <row r="16" spans="1:32" s="2" customFormat="1" ht="39" customHeight="1">
      <c r="A16" s="27" t="s">
        <v>51</v>
      </c>
      <c r="B16" s="20">
        <v>646</v>
      </c>
      <c r="C16" s="20">
        <f t="shared" si="3"/>
        <v>950</v>
      </c>
      <c r="D16" s="20">
        <v>389</v>
      </c>
      <c r="E16" s="20">
        <v>244</v>
      </c>
      <c r="F16" s="20">
        <v>126</v>
      </c>
      <c r="G16" s="20">
        <v>279</v>
      </c>
      <c r="H16" s="20">
        <v>29</v>
      </c>
      <c r="I16" s="20">
        <v>135</v>
      </c>
      <c r="J16" s="20">
        <v>107</v>
      </c>
      <c r="K16" s="20">
        <v>679</v>
      </c>
      <c r="L16" s="20">
        <v>83</v>
      </c>
      <c r="M16" s="20">
        <v>268</v>
      </c>
      <c r="N16" s="20">
        <v>0</v>
      </c>
      <c r="O16" s="20">
        <v>0</v>
      </c>
      <c r="P16" s="20">
        <v>300</v>
      </c>
      <c r="Q16" s="20">
        <v>299</v>
      </c>
      <c r="R16" s="20">
        <v>29</v>
      </c>
      <c r="S16" s="20">
        <v>60</v>
      </c>
      <c r="T16" s="20">
        <v>0</v>
      </c>
      <c r="U16" s="20">
        <v>0</v>
      </c>
      <c r="V16" s="38">
        <f t="shared" si="4"/>
        <v>645.7956</v>
      </c>
      <c r="W16" s="38">
        <v>526.4756</v>
      </c>
      <c r="X16" s="57">
        <v>0</v>
      </c>
      <c r="Y16" s="38">
        <v>3.8400000000000003</v>
      </c>
      <c r="Z16" s="38">
        <v>115.48</v>
      </c>
      <c r="AA16" s="38">
        <f t="shared" si="5"/>
        <v>55.777</v>
      </c>
      <c r="AB16" s="38">
        <v>55.387</v>
      </c>
      <c r="AC16" s="57">
        <v>0</v>
      </c>
      <c r="AD16" s="38">
        <v>0.39</v>
      </c>
      <c r="AE16" s="57">
        <v>0</v>
      </c>
      <c r="AF16" s="46">
        <f t="shared" si="2"/>
        <v>583.021052631579</v>
      </c>
    </row>
    <row r="17" spans="1:32" s="122" customFormat="1" ht="39" customHeight="1">
      <c r="A17" s="123" t="s">
        <v>52</v>
      </c>
      <c r="B17" s="108">
        <v>178</v>
      </c>
      <c r="C17" s="20">
        <f t="shared" si="3"/>
        <v>271</v>
      </c>
      <c r="D17" s="108">
        <v>134</v>
      </c>
      <c r="E17" s="108">
        <v>67</v>
      </c>
      <c r="F17" s="108">
        <v>31</v>
      </c>
      <c r="G17" s="108">
        <v>72</v>
      </c>
      <c r="H17" s="108">
        <v>27</v>
      </c>
      <c r="I17" s="108">
        <v>174</v>
      </c>
      <c r="J17" s="108">
        <v>40</v>
      </c>
      <c r="K17" s="108">
        <v>30</v>
      </c>
      <c r="L17" s="108">
        <v>170</v>
      </c>
      <c r="M17" s="108">
        <v>127</v>
      </c>
      <c r="N17" s="108">
        <v>170</v>
      </c>
      <c r="O17" s="108">
        <v>5</v>
      </c>
      <c r="P17" s="108">
        <v>206</v>
      </c>
      <c r="Q17" s="108">
        <v>13</v>
      </c>
      <c r="R17" s="108">
        <v>3</v>
      </c>
      <c r="S17" s="108">
        <v>4</v>
      </c>
      <c r="T17" s="108">
        <v>0</v>
      </c>
      <c r="U17" s="108">
        <v>0</v>
      </c>
      <c r="V17" s="38">
        <f t="shared" si="4"/>
        <v>206.66</v>
      </c>
      <c r="W17" s="114">
        <v>170.81</v>
      </c>
      <c r="X17" s="115">
        <v>0</v>
      </c>
      <c r="Y17" s="114">
        <v>0.87</v>
      </c>
      <c r="Z17" s="114">
        <v>34.98</v>
      </c>
      <c r="AA17" s="38">
        <f t="shared" si="5"/>
        <v>17.369999999999997</v>
      </c>
      <c r="AB17" s="114">
        <v>17.29</v>
      </c>
      <c r="AC17" s="115">
        <v>0</v>
      </c>
      <c r="AD17" s="114">
        <v>0.08</v>
      </c>
      <c r="AE17" s="115">
        <v>0</v>
      </c>
      <c r="AF17" s="46">
        <f t="shared" si="2"/>
        <v>638.0073800738006</v>
      </c>
    </row>
    <row r="18" spans="1:32" s="138" customFormat="1" ht="39" customHeight="1">
      <c r="A18" s="27" t="s">
        <v>53</v>
      </c>
      <c r="B18" s="20">
        <v>182</v>
      </c>
      <c r="C18" s="20">
        <f t="shared" si="3"/>
        <v>267</v>
      </c>
      <c r="D18" s="20">
        <v>109</v>
      </c>
      <c r="E18" s="20">
        <v>112</v>
      </c>
      <c r="F18" s="20">
        <v>29</v>
      </c>
      <c r="G18" s="20">
        <v>59</v>
      </c>
      <c r="H18" s="20">
        <v>20</v>
      </c>
      <c r="I18" s="20">
        <v>57</v>
      </c>
      <c r="J18" s="20">
        <v>45</v>
      </c>
      <c r="K18" s="20">
        <v>145</v>
      </c>
      <c r="L18" s="20">
        <v>48</v>
      </c>
      <c r="M18" s="20">
        <v>74</v>
      </c>
      <c r="N18" s="20">
        <v>29</v>
      </c>
      <c r="O18" s="20">
        <v>0</v>
      </c>
      <c r="P18" s="20">
        <v>102</v>
      </c>
      <c r="Q18" s="42">
        <v>33</v>
      </c>
      <c r="R18" s="42">
        <v>5</v>
      </c>
      <c r="S18" s="42">
        <v>5</v>
      </c>
      <c r="T18" s="42">
        <v>3</v>
      </c>
      <c r="U18" s="42">
        <v>4</v>
      </c>
      <c r="V18" s="38">
        <f t="shared" si="4"/>
        <v>203.4941</v>
      </c>
      <c r="W18" s="43">
        <v>169.9141</v>
      </c>
      <c r="X18" s="57">
        <v>0</v>
      </c>
      <c r="Y18" s="43">
        <v>3.55</v>
      </c>
      <c r="Z18" s="43">
        <v>30.03</v>
      </c>
      <c r="AA18" s="38">
        <f t="shared" si="5"/>
        <v>17.5834</v>
      </c>
      <c r="AB18" s="43">
        <v>17.2134</v>
      </c>
      <c r="AC18" s="57">
        <v>0</v>
      </c>
      <c r="AD18" s="43">
        <v>0.37</v>
      </c>
      <c r="AE18" s="57">
        <v>0</v>
      </c>
      <c r="AF18" s="46">
        <f t="shared" si="2"/>
        <v>644.6966292134831</v>
      </c>
    </row>
    <row r="19" spans="1:32" s="4" customFormat="1" ht="39" customHeight="1">
      <c r="A19" s="110" t="s">
        <v>54</v>
      </c>
      <c r="B19" s="139">
        <v>242</v>
      </c>
      <c r="C19" s="20">
        <f t="shared" si="3"/>
        <v>336</v>
      </c>
      <c r="D19" s="139">
        <v>132</v>
      </c>
      <c r="E19" s="139">
        <v>60</v>
      </c>
      <c r="F19" s="139">
        <v>25</v>
      </c>
      <c r="G19" s="139">
        <v>119</v>
      </c>
      <c r="H19" s="139">
        <v>41</v>
      </c>
      <c r="I19" s="139">
        <v>82</v>
      </c>
      <c r="J19" s="139">
        <v>101</v>
      </c>
      <c r="K19" s="139">
        <v>112</v>
      </c>
      <c r="L19" s="139">
        <v>60</v>
      </c>
      <c r="M19" s="139">
        <v>123</v>
      </c>
      <c r="N19" s="139">
        <v>16</v>
      </c>
      <c r="O19" s="139">
        <v>0</v>
      </c>
      <c r="P19" s="139">
        <v>92</v>
      </c>
      <c r="Q19" s="139">
        <v>45</v>
      </c>
      <c r="R19" s="141">
        <v>6</v>
      </c>
      <c r="S19" s="141">
        <v>8</v>
      </c>
      <c r="T19" s="141">
        <v>1</v>
      </c>
      <c r="U19" s="141">
        <v>1</v>
      </c>
      <c r="V19" s="38">
        <f t="shared" si="4"/>
        <v>255.6158</v>
      </c>
      <c r="W19" s="142">
        <v>227.5558</v>
      </c>
      <c r="X19" s="143"/>
      <c r="Y19" s="144">
        <v>0.62</v>
      </c>
      <c r="Z19" s="144">
        <v>27.44</v>
      </c>
      <c r="AA19" s="38">
        <f t="shared" si="5"/>
        <v>23.0661</v>
      </c>
      <c r="AB19" s="145">
        <v>23.0661</v>
      </c>
      <c r="AC19" s="146">
        <v>0</v>
      </c>
      <c r="AD19" s="146">
        <v>0</v>
      </c>
      <c r="AE19" s="141">
        <v>0</v>
      </c>
      <c r="AF19" s="46">
        <f t="shared" si="2"/>
        <v>686.4910714285714</v>
      </c>
    </row>
    <row r="20" spans="1:32" s="2" customFormat="1" ht="39" customHeight="1">
      <c r="A20" s="27" t="s">
        <v>55</v>
      </c>
      <c r="B20" s="20">
        <v>246</v>
      </c>
      <c r="C20" s="20">
        <f t="shared" si="3"/>
        <v>360</v>
      </c>
      <c r="D20" s="20">
        <v>182</v>
      </c>
      <c r="E20" s="20">
        <v>73</v>
      </c>
      <c r="F20" s="20">
        <v>65</v>
      </c>
      <c r="G20" s="20">
        <v>142</v>
      </c>
      <c r="H20" s="20">
        <v>11</v>
      </c>
      <c r="I20" s="20">
        <v>37</v>
      </c>
      <c r="J20" s="20">
        <v>89</v>
      </c>
      <c r="K20" s="20">
        <v>223</v>
      </c>
      <c r="L20" s="20">
        <v>26</v>
      </c>
      <c r="M20" s="20">
        <v>135</v>
      </c>
      <c r="N20" s="20">
        <v>1</v>
      </c>
      <c r="O20" s="20">
        <v>0</v>
      </c>
      <c r="P20" s="20">
        <v>25</v>
      </c>
      <c r="Q20" s="42">
        <v>173</v>
      </c>
      <c r="R20" s="42">
        <v>5</v>
      </c>
      <c r="S20" s="42">
        <v>8</v>
      </c>
      <c r="T20" s="42">
        <v>0</v>
      </c>
      <c r="U20" s="42">
        <v>0</v>
      </c>
      <c r="V20" s="38">
        <f t="shared" si="4"/>
        <v>246.64999999999998</v>
      </c>
      <c r="W20" s="38">
        <v>217.47</v>
      </c>
      <c r="X20" s="57">
        <v>0</v>
      </c>
      <c r="Y20" s="38">
        <v>1.4199999999999997</v>
      </c>
      <c r="Z20" s="38">
        <v>27.76</v>
      </c>
      <c r="AA20" s="38">
        <f t="shared" si="5"/>
        <v>22.549999999999997</v>
      </c>
      <c r="AB20" s="38">
        <v>22.4</v>
      </c>
      <c r="AC20" s="57">
        <v>0</v>
      </c>
      <c r="AD20" s="38">
        <v>0.15</v>
      </c>
      <c r="AE20" s="57">
        <v>0</v>
      </c>
      <c r="AF20" s="46">
        <f t="shared" si="2"/>
        <v>622.2222222222222</v>
      </c>
    </row>
    <row r="21" spans="1:32" s="2" customFormat="1" ht="39" customHeight="1">
      <c r="A21" s="27" t="s">
        <v>56</v>
      </c>
      <c r="B21" s="20">
        <v>416</v>
      </c>
      <c r="C21" s="20">
        <f t="shared" si="3"/>
        <v>547</v>
      </c>
      <c r="D21" s="20">
        <v>270</v>
      </c>
      <c r="E21" s="20">
        <v>192</v>
      </c>
      <c r="F21" s="20">
        <v>40</v>
      </c>
      <c r="G21" s="20">
        <v>174</v>
      </c>
      <c r="H21" s="20">
        <v>46</v>
      </c>
      <c r="I21" s="20">
        <v>231</v>
      </c>
      <c r="J21" s="20">
        <v>206</v>
      </c>
      <c r="K21" s="20">
        <v>64</v>
      </c>
      <c r="L21" s="20">
        <v>191</v>
      </c>
      <c r="M21" s="20">
        <v>181</v>
      </c>
      <c r="N21" s="20">
        <v>12</v>
      </c>
      <c r="O21" s="20">
        <v>18</v>
      </c>
      <c r="P21" s="20">
        <v>123</v>
      </c>
      <c r="Q21" s="20">
        <v>22</v>
      </c>
      <c r="R21" s="20">
        <v>0</v>
      </c>
      <c r="S21" s="20">
        <v>0</v>
      </c>
      <c r="T21" s="20">
        <v>0</v>
      </c>
      <c r="U21" s="20">
        <v>0</v>
      </c>
      <c r="V21" s="38">
        <f t="shared" si="4"/>
        <v>397.44000000000005</v>
      </c>
      <c r="W21" s="38">
        <v>352.67</v>
      </c>
      <c r="X21" s="57">
        <v>0</v>
      </c>
      <c r="Y21" s="38">
        <v>0.9299999999999998</v>
      </c>
      <c r="Z21" s="38">
        <v>43.84</v>
      </c>
      <c r="AA21" s="38">
        <f t="shared" si="5"/>
        <v>35.220000000000006</v>
      </c>
      <c r="AB21" s="38">
        <v>35.13</v>
      </c>
      <c r="AC21" s="57">
        <v>0</v>
      </c>
      <c r="AD21" s="38">
        <v>0.09</v>
      </c>
      <c r="AE21" s="57">
        <v>0</v>
      </c>
      <c r="AF21" s="46">
        <f t="shared" si="2"/>
        <v>642.2303473491774</v>
      </c>
    </row>
    <row r="22" spans="1:32" s="103" customFormat="1" ht="39" customHeight="1">
      <c r="A22" s="27" t="s">
        <v>57</v>
      </c>
      <c r="B22" s="20">
        <v>22</v>
      </c>
      <c r="C22" s="20">
        <f t="shared" si="3"/>
        <v>25</v>
      </c>
      <c r="D22" s="20">
        <v>12</v>
      </c>
      <c r="E22" s="20">
        <v>7</v>
      </c>
      <c r="F22" s="20">
        <v>2</v>
      </c>
      <c r="G22" s="20">
        <v>12</v>
      </c>
      <c r="H22" s="20">
        <v>0</v>
      </c>
      <c r="I22" s="20">
        <v>10</v>
      </c>
      <c r="J22" s="20">
        <v>5</v>
      </c>
      <c r="K22" s="20">
        <v>10</v>
      </c>
      <c r="L22" s="20">
        <v>12</v>
      </c>
      <c r="M22" s="20">
        <v>12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4"/>
        <v>21.384</v>
      </c>
      <c r="W22" s="38">
        <v>18.544</v>
      </c>
      <c r="X22" s="57">
        <v>0</v>
      </c>
      <c r="Y22" s="38">
        <v>0.2</v>
      </c>
      <c r="Z22" s="38">
        <v>2.64</v>
      </c>
      <c r="AA22" s="38">
        <f t="shared" si="5"/>
        <v>1.92</v>
      </c>
      <c r="AB22" s="38">
        <v>1.9</v>
      </c>
      <c r="AC22" s="57">
        <v>0</v>
      </c>
      <c r="AD22" s="38">
        <v>0.02</v>
      </c>
      <c r="AE22" s="57">
        <v>0</v>
      </c>
      <c r="AF22" s="46">
        <f t="shared" si="2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0" zoomScaleNormal="80" zoomScaleSheetLayoutView="100" workbookViewId="0" topLeftCell="A13">
      <selection activeCell="W9" sqref="W9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hidden="1" customWidth="1"/>
    <col min="19" max="19" width="6.375" style="6" customWidth="1"/>
    <col min="20" max="20" width="5.75390625" style="4" hidden="1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65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7</v>
      </c>
      <c r="Z4" s="18"/>
      <c r="AA4" s="30"/>
      <c r="AB4" s="31"/>
      <c r="AC4" s="17"/>
      <c r="AD4" s="18" t="s">
        <v>66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67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5414</v>
      </c>
      <c r="C9" s="20">
        <f t="shared" si="0"/>
        <v>7405</v>
      </c>
      <c r="D9" s="20">
        <f t="shared" si="0"/>
        <v>3184</v>
      </c>
      <c r="E9" s="20">
        <f t="shared" si="0"/>
        <v>2197</v>
      </c>
      <c r="F9" s="20">
        <f t="shared" si="0"/>
        <v>764</v>
      </c>
      <c r="G9" s="20">
        <f t="shared" si="0"/>
        <v>2679</v>
      </c>
      <c r="H9" s="20">
        <f t="shared" si="0"/>
        <v>608</v>
      </c>
      <c r="I9" s="20">
        <f t="shared" si="0"/>
        <v>1561</v>
      </c>
      <c r="J9" s="20">
        <f t="shared" si="0"/>
        <v>1828</v>
      </c>
      <c r="K9" s="20">
        <f t="shared" si="0"/>
        <v>3408</v>
      </c>
      <c r="L9" s="20">
        <f t="shared" si="0"/>
        <v>1193</v>
      </c>
      <c r="M9" s="20">
        <f t="shared" si="0"/>
        <v>3098</v>
      </c>
      <c r="N9" s="20">
        <f t="shared" si="0"/>
        <v>393</v>
      </c>
      <c r="O9" s="20">
        <f t="shared" si="0"/>
        <v>41</v>
      </c>
      <c r="P9" s="20">
        <f t="shared" si="0"/>
        <v>2117</v>
      </c>
      <c r="Q9" s="20">
        <f t="shared" si="0"/>
        <v>1172</v>
      </c>
      <c r="R9" s="20">
        <f t="shared" si="0"/>
        <v>64</v>
      </c>
      <c r="S9" s="20">
        <f t="shared" si="0"/>
        <v>85</v>
      </c>
      <c r="T9" s="20">
        <f t="shared" si="0"/>
        <v>30</v>
      </c>
      <c r="U9" s="20">
        <f t="shared" si="0"/>
        <v>40</v>
      </c>
      <c r="V9" s="43">
        <f t="shared" si="0"/>
        <v>5747.68</v>
      </c>
      <c r="W9" s="43">
        <f t="shared" si="0"/>
        <v>4381.9800000000005</v>
      </c>
      <c r="X9" s="20">
        <f t="shared" si="0"/>
        <v>0</v>
      </c>
      <c r="Y9" s="20">
        <f t="shared" si="0"/>
        <v>26.369999999999997</v>
      </c>
      <c r="Z9" s="20">
        <f t="shared" si="0"/>
        <v>1339.3300000000002</v>
      </c>
      <c r="AA9" s="20">
        <f t="shared" si="0"/>
        <v>715.1102999999998</v>
      </c>
      <c r="AB9" s="43">
        <f t="shared" si="0"/>
        <v>485.96029999999996</v>
      </c>
      <c r="AC9" s="20">
        <f t="shared" si="0"/>
        <v>0</v>
      </c>
      <c r="AD9" s="20">
        <f t="shared" si="0"/>
        <v>2.86</v>
      </c>
      <c r="AE9" s="20">
        <f t="shared" si="0"/>
        <v>226.29000000000002</v>
      </c>
      <c r="AF9" s="46">
        <f aca="true" t="shared" si="1" ref="AF9:AF22">AB9/C9*10000</f>
        <v>656.2596893990547</v>
      </c>
    </row>
    <row r="10" spans="1:32" s="101" customFormat="1" ht="39" customHeight="1">
      <c r="A10" s="27" t="s">
        <v>45</v>
      </c>
      <c r="B10" s="20">
        <v>343</v>
      </c>
      <c r="C10" s="20">
        <f aca="true" t="shared" si="2" ref="C10:C22">SUM(H10:K10)</f>
        <v>439</v>
      </c>
      <c r="D10" s="20">
        <v>169</v>
      </c>
      <c r="E10" s="20">
        <v>130</v>
      </c>
      <c r="F10" s="20">
        <v>41</v>
      </c>
      <c r="G10" s="20">
        <v>272</v>
      </c>
      <c r="H10" s="20">
        <v>44</v>
      </c>
      <c r="I10" s="20">
        <v>64</v>
      </c>
      <c r="J10" s="20">
        <v>157</v>
      </c>
      <c r="K10" s="20">
        <v>174</v>
      </c>
      <c r="L10" s="20">
        <v>22</v>
      </c>
      <c r="M10" s="20">
        <v>272</v>
      </c>
      <c r="N10" s="20">
        <v>25</v>
      </c>
      <c r="O10" s="20">
        <v>0</v>
      </c>
      <c r="P10" s="20">
        <v>71</v>
      </c>
      <c r="Q10" s="20">
        <v>49</v>
      </c>
      <c r="R10" s="20">
        <v>8</v>
      </c>
      <c r="S10" s="140">
        <v>8</v>
      </c>
      <c r="T10" s="140">
        <v>2</v>
      </c>
      <c r="U10" s="42">
        <v>2</v>
      </c>
      <c r="V10" s="38">
        <f aca="true" t="shared" si="3" ref="V10:V22">W10+X10+Y10+Z10</f>
        <v>414.64</v>
      </c>
      <c r="W10" s="112">
        <v>268.41</v>
      </c>
      <c r="X10" s="112">
        <v>0</v>
      </c>
      <c r="Y10" s="112">
        <v>0.83</v>
      </c>
      <c r="Z10" s="112">
        <v>145.4</v>
      </c>
      <c r="AA10" s="38">
        <f aca="true" t="shared" si="4" ref="AA10:AA22">AB10+AC10+AD10+AE10</f>
        <v>88.52</v>
      </c>
      <c r="AB10" s="117">
        <v>31.11</v>
      </c>
      <c r="AC10" s="118">
        <v>0</v>
      </c>
      <c r="AD10" s="117">
        <v>0.08</v>
      </c>
      <c r="AE10" s="112">
        <v>57.33</v>
      </c>
      <c r="AF10" s="46">
        <f t="shared" si="1"/>
        <v>708.6560364464692</v>
      </c>
    </row>
    <row r="11" spans="1:32" s="133" customFormat="1" ht="39" customHeight="1">
      <c r="A11" s="49" t="s">
        <v>46</v>
      </c>
      <c r="B11" s="134">
        <v>989</v>
      </c>
      <c r="C11" s="20">
        <f t="shared" si="2"/>
        <v>1249</v>
      </c>
      <c r="D11" s="135">
        <v>449</v>
      </c>
      <c r="E11" s="135">
        <v>448</v>
      </c>
      <c r="F11" s="135">
        <v>93</v>
      </c>
      <c r="G11" s="135">
        <v>575</v>
      </c>
      <c r="H11" s="135">
        <v>175</v>
      </c>
      <c r="I11" s="135">
        <v>179</v>
      </c>
      <c r="J11" s="135">
        <v>382</v>
      </c>
      <c r="K11" s="50">
        <v>513</v>
      </c>
      <c r="L11" s="50">
        <v>145</v>
      </c>
      <c r="M11" s="50">
        <v>561</v>
      </c>
      <c r="N11" s="50">
        <v>70</v>
      </c>
      <c r="O11" s="50">
        <v>18</v>
      </c>
      <c r="P11" s="50">
        <v>272</v>
      </c>
      <c r="Q11" s="58">
        <v>183</v>
      </c>
      <c r="R11" s="136">
        <v>12</v>
      </c>
      <c r="S11" s="136">
        <v>19</v>
      </c>
      <c r="T11" s="136">
        <v>16</v>
      </c>
      <c r="U11" s="136">
        <v>22</v>
      </c>
      <c r="V11" s="38">
        <f t="shared" si="3"/>
        <v>1108.04</v>
      </c>
      <c r="W11" s="60">
        <v>788.3099999999998</v>
      </c>
      <c r="X11" s="61">
        <v>0</v>
      </c>
      <c r="Y11" s="60">
        <v>3.5900000000000003</v>
      </c>
      <c r="Z11" s="60">
        <v>316.14</v>
      </c>
      <c r="AA11" s="38">
        <f t="shared" si="4"/>
        <v>168.43</v>
      </c>
      <c r="AB11" s="60">
        <v>85.78</v>
      </c>
      <c r="AC11" s="61">
        <v>0</v>
      </c>
      <c r="AD11" s="60">
        <v>0.42</v>
      </c>
      <c r="AE11" s="61">
        <v>82.23</v>
      </c>
      <c r="AF11" s="46">
        <f t="shared" si="1"/>
        <v>686.7894315452362</v>
      </c>
    </row>
    <row r="12" spans="1:32" s="2" customFormat="1" ht="39" customHeight="1">
      <c r="A12" s="75" t="s">
        <v>47</v>
      </c>
      <c r="B12" s="20">
        <v>1075</v>
      </c>
      <c r="C12" s="20">
        <f t="shared" si="2"/>
        <v>1408</v>
      </c>
      <c r="D12" s="20">
        <v>656</v>
      </c>
      <c r="E12" s="20">
        <v>404</v>
      </c>
      <c r="F12" s="20">
        <v>161</v>
      </c>
      <c r="G12" s="20">
        <v>281</v>
      </c>
      <c r="H12" s="20">
        <v>78</v>
      </c>
      <c r="I12" s="20">
        <v>256</v>
      </c>
      <c r="J12" s="20">
        <v>267</v>
      </c>
      <c r="K12" s="20">
        <v>807</v>
      </c>
      <c r="L12" s="20">
        <v>318</v>
      </c>
      <c r="M12" s="20">
        <v>689</v>
      </c>
      <c r="N12" s="20">
        <v>0</v>
      </c>
      <c r="O12" s="20">
        <v>0</v>
      </c>
      <c r="P12" s="20">
        <v>187</v>
      </c>
      <c r="Q12" s="42">
        <v>214</v>
      </c>
      <c r="R12" s="42">
        <v>8</v>
      </c>
      <c r="S12" s="42">
        <v>8</v>
      </c>
      <c r="T12" s="42">
        <v>3</v>
      </c>
      <c r="U12" s="42">
        <v>4</v>
      </c>
      <c r="V12" s="38">
        <f t="shared" si="3"/>
        <v>1161.5662</v>
      </c>
      <c r="W12" s="38">
        <v>887.1262</v>
      </c>
      <c r="X12" s="57">
        <v>0</v>
      </c>
      <c r="Y12" s="38">
        <v>4.27</v>
      </c>
      <c r="Z12" s="38">
        <v>270.17</v>
      </c>
      <c r="AA12" s="38">
        <f t="shared" si="4"/>
        <v>98.21679999999999</v>
      </c>
      <c r="AB12" s="38">
        <v>97.7468</v>
      </c>
      <c r="AC12" s="57">
        <v>0</v>
      </c>
      <c r="AD12" s="38">
        <v>0.47</v>
      </c>
      <c r="AE12" s="57">
        <v>0</v>
      </c>
      <c r="AF12" s="46">
        <f t="shared" si="1"/>
        <v>694.2244318181818</v>
      </c>
    </row>
    <row r="13" spans="1:32" s="121" customFormat="1" ht="39" customHeight="1">
      <c r="A13" s="85" t="s">
        <v>48</v>
      </c>
      <c r="B13" s="85">
        <v>504</v>
      </c>
      <c r="C13" s="20">
        <f t="shared" si="2"/>
        <v>690</v>
      </c>
      <c r="D13" s="86">
        <v>308</v>
      </c>
      <c r="E13" s="86">
        <v>200</v>
      </c>
      <c r="F13" s="86">
        <v>75</v>
      </c>
      <c r="G13" s="86">
        <v>255</v>
      </c>
      <c r="H13" s="86">
        <v>50</v>
      </c>
      <c r="I13" s="86">
        <v>158</v>
      </c>
      <c r="J13" s="86">
        <v>95</v>
      </c>
      <c r="K13" s="86">
        <v>387</v>
      </c>
      <c r="L13" s="86">
        <v>60</v>
      </c>
      <c r="M13" s="86">
        <v>255</v>
      </c>
      <c r="N13" s="86">
        <v>66</v>
      </c>
      <c r="O13" s="86">
        <v>0</v>
      </c>
      <c r="P13" s="86">
        <v>482</v>
      </c>
      <c r="Q13" s="86">
        <v>0</v>
      </c>
      <c r="R13" s="125">
        <v>15</v>
      </c>
      <c r="S13" s="125">
        <v>19</v>
      </c>
      <c r="T13" s="125">
        <v>4</v>
      </c>
      <c r="U13" s="125">
        <v>6</v>
      </c>
      <c r="V13" s="38">
        <f t="shared" si="3"/>
        <v>551.6408</v>
      </c>
      <c r="W13" s="90">
        <v>384.6808</v>
      </c>
      <c r="X13" s="91">
        <v>0</v>
      </c>
      <c r="Y13" s="90">
        <v>2.79</v>
      </c>
      <c r="Z13" s="90">
        <v>164.17</v>
      </c>
      <c r="AA13" s="38">
        <f t="shared" si="4"/>
        <v>78.2267</v>
      </c>
      <c r="AB13" s="130">
        <v>43.4367</v>
      </c>
      <c r="AC13" s="85">
        <v>0</v>
      </c>
      <c r="AD13" s="131">
        <v>0.29</v>
      </c>
      <c r="AE13" s="85">
        <v>34.5</v>
      </c>
      <c r="AF13" s="46">
        <f t="shared" si="1"/>
        <v>629.5173913043478</v>
      </c>
    </row>
    <row r="14" spans="1:32" s="103" customFormat="1" ht="39" customHeight="1">
      <c r="A14" s="27" t="s">
        <v>49</v>
      </c>
      <c r="B14" s="76">
        <v>370</v>
      </c>
      <c r="C14" s="20">
        <f t="shared" si="2"/>
        <v>583</v>
      </c>
      <c r="D14" s="76">
        <v>272</v>
      </c>
      <c r="E14" s="76">
        <v>206</v>
      </c>
      <c r="F14" s="76">
        <v>52</v>
      </c>
      <c r="G14" s="76">
        <v>264</v>
      </c>
      <c r="H14" s="76">
        <v>99</v>
      </c>
      <c r="I14" s="76">
        <v>61</v>
      </c>
      <c r="J14" s="76">
        <v>167</v>
      </c>
      <c r="K14" s="76">
        <v>256</v>
      </c>
      <c r="L14" s="76">
        <v>69</v>
      </c>
      <c r="M14" s="76">
        <v>264</v>
      </c>
      <c r="N14" s="76">
        <v>5</v>
      </c>
      <c r="O14" s="76">
        <v>0</v>
      </c>
      <c r="P14" s="76">
        <v>155</v>
      </c>
      <c r="Q14" s="78">
        <v>90</v>
      </c>
      <c r="R14" s="126">
        <v>4</v>
      </c>
      <c r="S14" s="126">
        <v>4</v>
      </c>
      <c r="T14" s="126">
        <v>1</v>
      </c>
      <c r="U14" s="126">
        <v>1</v>
      </c>
      <c r="V14" s="38">
        <f t="shared" si="3"/>
        <v>483.45</v>
      </c>
      <c r="W14" s="79">
        <v>348.25</v>
      </c>
      <c r="X14" s="80">
        <v>0</v>
      </c>
      <c r="Y14" s="79">
        <v>3.2</v>
      </c>
      <c r="Z14" s="79">
        <v>132</v>
      </c>
      <c r="AA14" s="38">
        <f t="shared" si="4"/>
        <v>67.88</v>
      </c>
      <c r="AB14" s="79">
        <v>38.37</v>
      </c>
      <c r="AC14" s="80">
        <v>0</v>
      </c>
      <c r="AD14" s="79">
        <v>0.36</v>
      </c>
      <c r="AE14" s="80">
        <v>29.15</v>
      </c>
      <c r="AF14" s="46">
        <f t="shared" si="1"/>
        <v>658.1475128644939</v>
      </c>
    </row>
    <row r="15" spans="1:32" s="2" customFormat="1" ht="39" customHeight="1">
      <c r="A15" s="27" t="s">
        <v>50</v>
      </c>
      <c r="B15" s="20">
        <v>245</v>
      </c>
      <c r="C15" s="20">
        <f t="shared" si="2"/>
        <v>360</v>
      </c>
      <c r="D15" s="20">
        <v>140</v>
      </c>
      <c r="E15" s="20">
        <v>69</v>
      </c>
      <c r="F15" s="20">
        <v>56</v>
      </c>
      <c r="G15" s="20">
        <v>201</v>
      </c>
      <c r="H15" s="20">
        <v>0</v>
      </c>
      <c r="I15" s="20">
        <v>125</v>
      </c>
      <c r="J15" s="20">
        <v>179</v>
      </c>
      <c r="K15" s="20">
        <v>56</v>
      </c>
      <c r="L15" s="20">
        <v>11</v>
      </c>
      <c r="M15" s="20">
        <v>174</v>
      </c>
      <c r="N15" s="20">
        <v>0</v>
      </c>
      <c r="O15" s="20">
        <v>0</v>
      </c>
      <c r="P15" s="20">
        <v>122</v>
      </c>
      <c r="Q15" s="42">
        <v>53</v>
      </c>
      <c r="R15" s="42">
        <v>1</v>
      </c>
      <c r="S15" s="42">
        <v>1</v>
      </c>
      <c r="T15" s="42">
        <v>1</v>
      </c>
      <c r="U15" s="42">
        <v>1</v>
      </c>
      <c r="V15" s="38">
        <f t="shared" si="3"/>
        <v>226.71</v>
      </c>
      <c r="W15" s="43">
        <v>196.05</v>
      </c>
      <c r="X15" s="57">
        <v>0</v>
      </c>
      <c r="Y15" s="43">
        <v>1.38</v>
      </c>
      <c r="Z15" s="43">
        <v>29.28</v>
      </c>
      <c r="AA15" s="38">
        <f t="shared" si="4"/>
        <v>21.49</v>
      </c>
      <c r="AB15" s="43">
        <v>21.34</v>
      </c>
      <c r="AC15" s="57">
        <v>0</v>
      </c>
      <c r="AD15" s="43">
        <v>0.15</v>
      </c>
      <c r="AE15" s="57">
        <v>0</v>
      </c>
      <c r="AF15" s="46">
        <f t="shared" si="1"/>
        <v>592.7777777777777</v>
      </c>
    </row>
    <row r="16" spans="1:32" s="2" customFormat="1" ht="39" customHeight="1">
      <c r="A16" s="27" t="s">
        <v>51</v>
      </c>
      <c r="B16" s="20">
        <v>617</v>
      </c>
      <c r="C16" s="20">
        <f t="shared" si="2"/>
        <v>890</v>
      </c>
      <c r="D16" s="20">
        <v>359</v>
      </c>
      <c r="E16" s="20">
        <v>235</v>
      </c>
      <c r="F16" s="20">
        <v>98</v>
      </c>
      <c r="G16" s="20">
        <v>260</v>
      </c>
      <c r="H16" s="20">
        <v>19</v>
      </c>
      <c r="I16" s="20">
        <v>130</v>
      </c>
      <c r="J16" s="20">
        <v>103</v>
      </c>
      <c r="K16" s="20">
        <v>638</v>
      </c>
      <c r="L16" s="20">
        <v>65</v>
      </c>
      <c r="M16" s="20">
        <v>240</v>
      </c>
      <c r="N16" s="20">
        <v>0</v>
      </c>
      <c r="O16" s="20">
        <v>0</v>
      </c>
      <c r="P16" s="20">
        <v>286</v>
      </c>
      <c r="Q16" s="20">
        <v>299</v>
      </c>
      <c r="R16" s="20">
        <v>6</v>
      </c>
      <c r="S16" s="20">
        <v>10</v>
      </c>
      <c r="T16" s="20">
        <v>0</v>
      </c>
      <c r="U16" s="20">
        <v>1</v>
      </c>
      <c r="V16" s="38">
        <f t="shared" si="3"/>
        <v>590.0185999999999</v>
      </c>
      <c r="W16" s="38">
        <v>471.08859999999993</v>
      </c>
      <c r="X16" s="57">
        <v>0</v>
      </c>
      <c r="Y16" s="38">
        <v>3.45</v>
      </c>
      <c r="Z16" s="38">
        <v>115.48</v>
      </c>
      <c r="AA16" s="38">
        <f t="shared" si="4"/>
        <v>70.8099</v>
      </c>
      <c r="AB16" s="38">
        <v>52.6199</v>
      </c>
      <c r="AC16" s="57">
        <v>0</v>
      </c>
      <c r="AD16" s="38">
        <v>0.39</v>
      </c>
      <c r="AE16" s="57">
        <v>17.8</v>
      </c>
      <c r="AF16" s="46">
        <f t="shared" si="1"/>
        <v>591.2348314606742</v>
      </c>
    </row>
    <row r="17" spans="1:32" s="122" customFormat="1" ht="39" customHeight="1">
      <c r="A17" s="123" t="s">
        <v>52</v>
      </c>
      <c r="B17" s="108">
        <v>175</v>
      </c>
      <c r="C17" s="20">
        <f t="shared" si="2"/>
        <v>267</v>
      </c>
      <c r="D17" s="108">
        <v>133</v>
      </c>
      <c r="E17" s="108">
        <v>66</v>
      </c>
      <c r="F17" s="108">
        <v>30</v>
      </c>
      <c r="G17" s="108">
        <v>69</v>
      </c>
      <c r="H17" s="108">
        <v>27</v>
      </c>
      <c r="I17" s="108">
        <v>174</v>
      </c>
      <c r="J17" s="108">
        <v>37</v>
      </c>
      <c r="K17" s="108">
        <v>29</v>
      </c>
      <c r="L17" s="108">
        <v>170</v>
      </c>
      <c r="M17" s="108">
        <v>123</v>
      </c>
      <c r="N17" s="108">
        <v>170</v>
      </c>
      <c r="O17" s="108">
        <v>5</v>
      </c>
      <c r="P17" s="108">
        <v>202</v>
      </c>
      <c r="Q17" s="108">
        <v>13</v>
      </c>
      <c r="R17" s="108">
        <v>1</v>
      </c>
      <c r="S17" s="108">
        <v>3</v>
      </c>
      <c r="T17" s="108">
        <v>0</v>
      </c>
      <c r="U17" s="108">
        <v>0</v>
      </c>
      <c r="V17" s="38">
        <f t="shared" si="3"/>
        <v>189.29</v>
      </c>
      <c r="W17" s="114">
        <v>153.52</v>
      </c>
      <c r="X17" s="115">
        <v>0</v>
      </c>
      <c r="Y17" s="114">
        <v>0.7899999999999999</v>
      </c>
      <c r="Z17" s="114">
        <v>34.98</v>
      </c>
      <c r="AA17" s="38">
        <f t="shared" si="4"/>
        <v>22.34</v>
      </c>
      <c r="AB17" s="114">
        <v>16.98</v>
      </c>
      <c r="AC17" s="115">
        <v>0</v>
      </c>
      <c r="AD17" s="114">
        <v>0.08</v>
      </c>
      <c r="AE17" s="115">
        <v>5.28</v>
      </c>
      <c r="AF17" s="46">
        <f t="shared" si="1"/>
        <v>635.9550561797753</v>
      </c>
    </row>
    <row r="18" spans="1:32" s="138" customFormat="1" ht="39" customHeight="1">
      <c r="A18" s="27" t="s">
        <v>53</v>
      </c>
      <c r="B18" s="20">
        <v>180</v>
      </c>
      <c r="C18" s="20">
        <f t="shared" si="2"/>
        <v>266</v>
      </c>
      <c r="D18" s="20">
        <v>109</v>
      </c>
      <c r="E18" s="20">
        <v>112</v>
      </c>
      <c r="F18" s="20">
        <v>29</v>
      </c>
      <c r="G18" s="20">
        <v>59</v>
      </c>
      <c r="H18" s="20">
        <v>19</v>
      </c>
      <c r="I18" s="20">
        <v>57</v>
      </c>
      <c r="J18" s="20">
        <v>45</v>
      </c>
      <c r="K18" s="20">
        <v>145</v>
      </c>
      <c r="L18" s="20">
        <v>48</v>
      </c>
      <c r="M18" s="20">
        <v>74</v>
      </c>
      <c r="N18" s="20">
        <v>29</v>
      </c>
      <c r="O18" s="20">
        <v>0</v>
      </c>
      <c r="P18" s="20">
        <v>102</v>
      </c>
      <c r="Q18" s="42">
        <v>33</v>
      </c>
      <c r="R18" s="42">
        <v>1</v>
      </c>
      <c r="S18" s="42">
        <v>1</v>
      </c>
      <c r="T18" s="42">
        <v>0</v>
      </c>
      <c r="U18" s="42">
        <v>0</v>
      </c>
      <c r="V18" s="38">
        <f t="shared" si="3"/>
        <v>185.9107</v>
      </c>
      <c r="W18" s="43">
        <v>152.70069999999998</v>
      </c>
      <c r="X18" s="57">
        <v>0</v>
      </c>
      <c r="Y18" s="43">
        <v>3.18</v>
      </c>
      <c r="Z18" s="43">
        <v>30.03</v>
      </c>
      <c r="AA18" s="38">
        <f t="shared" si="4"/>
        <v>17.4684</v>
      </c>
      <c r="AB18" s="43">
        <v>17.1084</v>
      </c>
      <c r="AC18" s="57">
        <v>0</v>
      </c>
      <c r="AD18" s="43">
        <v>0.36</v>
      </c>
      <c r="AE18" s="57">
        <v>0</v>
      </c>
      <c r="AF18" s="46">
        <f t="shared" si="1"/>
        <v>643.172932330827</v>
      </c>
    </row>
    <row r="19" spans="1:32" s="4" customFormat="1" ht="39" customHeight="1">
      <c r="A19" s="110" t="s">
        <v>54</v>
      </c>
      <c r="B19" s="139">
        <v>237</v>
      </c>
      <c r="C19" s="20">
        <f t="shared" si="2"/>
        <v>329</v>
      </c>
      <c r="D19" s="139">
        <v>130</v>
      </c>
      <c r="E19" s="139">
        <v>56</v>
      </c>
      <c r="F19" s="139">
        <v>24</v>
      </c>
      <c r="G19" s="139">
        <v>119</v>
      </c>
      <c r="H19" s="139">
        <v>41</v>
      </c>
      <c r="I19" s="139">
        <v>79</v>
      </c>
      <c r="J19" s="139">
        <v>97</v>
      </c>
      <c r="K19" s="139">
        <v>112</v>
      </c>
      <c r="L19" s="139">
        <v>59</v>
      </c>
      <c r="M19" s="139">
        <v>119</v>
      </c>
      <c r="N19" s="139">
        <v>15</v>
      </c>
      <c r="O19" s="139">
        <v>0</v>
      </c>
      <c r="P19" s="139">
        <v>91</v>
      </c>
      <c r="Q19" s="139">
        <v>45</v>
      </c>
      <c r="R19" s="141">
        <v>5</v>
      </c>
      <c r="S19" s="141">
        <v>6</v>
      </c>
      <c r="T19" s="141">
        <v>0</v>
      </c>
      <c r="U19" s="141">
        <v>0</v>
      </c>
      <c r="V19" s="38">
        <f t="shared" si="3"/>
        <v>232.5497</v>
      </c>
      <c r="W19" s="142">
        <v>204.4897</v>
      </c>
      <c r="X19" s="143">
        <v>0</v>
      </c>
      <c r="Y19" s="144">
        <v>0.62</v>
      </c>
      <c r="Z19" s="144">
        <v>27.44</v>
      </c>
      <c r="AA19" s="38">
        <f t="shared" si="4"/>
        <v>22.5885</v>
      </c>
      <c r="AB19" s="145">
        <v>22.5885</v>
      </c>
      <c r="AC19" s="146">
        <v>0</v>
      </c>
      <c r="AD19" s="146">
        <v>0</v>
      </c>
      <c r="AE19" s="141">
        <v>0</v>
      </c>
      <c r="AF19" s="46">
        <f t="shared" si="1"/>
        <v>686.580547112462</v>
      </c>
    </row>
    <row r="20" spans="1:32" s="2" customFormat="1" ht="39" customHeight="1">
      <c r="A20" s="27" t="s">
        <v>55</v>
      </c>
      <c r="B20" s="20">
        <v>241</v>
      </c>
      <c r="C20" s="20">
        <f t="shared" si="2"/>
        <v>352</v>
      </c>
      <c r="D20" s="20">
        <v>177</v>
      </c>
      <c r="E20" s="20">
        <v>72</v>
      </c>
      <c r="F20" s="20">
        <v>62</v>
      </c>
      <c r="G20" s="20">
        <v>138</v>
      </c>
      <c r="H20" s="20">
        <v>10</v>
      </c>
      <c r="I20" s="20">
        <v>37</v>
      </c>
      <c r="J20" s="20">
        <v>88</v>
      </c>
      <c r="K20" s="20">
        <v>217</v>
      </c>
      <c r="L20" s="20">
        <v>23</v>
      </c>
      <c r="M20" s="20">
        <v>134</v>
      </c>
      <c r="N20" s="20">
        <v>1</v>
      </c>
      <c r="O20" s="20">
        <v>0</v>
      </c>
      <c r="P20" s="20">
        <v>23</v>
      </c>
      <c r="Q20" s="42">
        <v>171</v>
      </c>
      <c r="R20" s="42">
        <v>2</v>
      </c>
      <c r="S20" s="42">
        <v>5</v>
      </c>
      <c r="T20" s="42">
        <v>2</v>
      </c>
      <c r="U20" s="42">
        <v>2</v>
      </c>
      <c r="V20" s="38">
        <f t="shared" si="3"/>
        <v>224.1</v>
      </c>
      <c r="W20" s="38">
        <v>195.07</v>
      </c>
      <c r="X20" s="57">
        <v>0</v>
      </c>
      <c r="Y20" s="38">
        <v>1.2699999999999998</v>
      </c>
      <c r="Z20" s="38">
        <v>27.76</v>
      </c>
      <c r="AA20" s="38">
        <f t="shared" si="4"/>
        <v>22</v>
      </c>
      <c r="AB20" s="38">
        <v>21.85</v>
      </c>
      <c r="AC20" s="57">
        <v>0</v>
      </c>
      <c r="AD20" s="38">
        <v>0.15</v>
      </c>
      <c r="AE20" s="57">
        <v>0</v>
      </c>
      <c r="AF20" s="46">
        <f t="shared" si="1"/>
        <v>620.7386363636364</v>
      </c>
    </row>
    <row r="21" spans="1:32" s="2" customFormat="1" ht="39" customHeight="1">
      <c r="A21" s="27" t="s">
        <v>56</v>
      </c>
      <c r="B21" s="20">
        <v>416</v>
      </c>
      <c r="C21" s="20">
        <f t="shared" si="2"/>
        <v>547</v>
      </c>
      <c r="D21" s="20">
        <v>270</v>
      </c>
      <c r="E21" s="20">
        <v>192</v>
      </c>
      <c r="F21" s="20">
        <v>41</v>
      </c>
      <c r="G21" s="20">
        <v>174</v>
      </c>
      <c r="H21" s="20">
        <v>46</v>
      </c>
      <c r="I21" s="20">
        <v>231</v>
      </c>
      <c r="J21" s="20">
        <v>206</v>
      </c>
      <c r="K21" s="20">
        <v>64</v>
      </c>
      <c r="L21" s="20">
        <v>191</v>
      </c>
      <c r="M21" s="20">
        <v>181</v>
      </c>
      <c r="N21" s="20">
        <v>12</v>
      </c>
      <c r="O21" s="20">
        <v>18</v>
      </c>
      <c r="P21" s="20">
        <v>123</v>
      </c>
      <c r="Q21" s="20">
        <v>22</v>
      </c>
      <c r="R21" s="20">
        <v>1</v>
      </c>
      <c r="S21" s="20">
        <v>1</v>
      </c>
      <c r="T21" s="20">
        <v>1</v>
      </c>
      <c r="U21" s="20">
        <v>1</v>
      </c>
      <c r="V21" s="38">
        <f t="shared" si="3"/>
        <v>362.22</v>
      </c>
      <c r="W21" s="38">
        <v>317.54</v>
      </c>
      <c r="X21" s="57">
        <v>0</v>
      </c>
      <c r="Y21" s="38">
        <v>0.8399999999999999</v>
      </c>
      <c r="Z21" s="38">
        <v>43.84</v>
      </c>
      <c r="AA21" s="38">
        <f t="shared" si="4"/>
        <v>35.220000000000006</v>
      </c>
      <c r="AB21" s="38">
        <v>35.13</v>
      </c>
      <c r="AC21" s="57">
        <v>0</v>
      </c>
      <c r="AD21" s="38">
        <v>0.09</v>
      </c>
      <c r="AE21" s="57">
        <v>0</v>
      </c>
      <c r="AF21" s="46">
        <f t="shared" si="1"/>
        <v>642.2303473491774</v>
      </c>
    </row>
    <row r="22" spans="1:32" s="103" customFormat="1" ht="39" customHeight="1">
      <c r="A22" s="27" t="s">
        <v>57</v>
      </c>
      <c r="B22" s="20">
        <v>22</v>
      </c>
      <c r="C22" s="20">
        <f t="shared" si="2"/>
        <v>25</v>
      </c>
      <c r="D22" s="20">
        <v>12</v>
      </c>
      <c r="E22" s="20">
        <v>7</v>
      </c>
      <c r="F22" s="20">
        <v>2</v>
      </c>
      <c r="G22" s="20">
        <v>12</v>
      </c>
      <c r="H22" s="20">
        <v>0</v>
      </c>
      <c r="I22" s="20">
        <v>10</v>
      </c>
      <c r="J22" s="20">
        <v>5</v>
      </c>
      <c r="K22" s="20">
        <v>10</v>
      </c>
      <c r="L22" s="20">
        <v>12</v>
      </c>
      <c r="M22" s="20">
        <v>12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3"/>
        <v>17.544</v>
      </c>
      <c r="W22" s="38">
        <v>14.744000000000002</v>
      </c>
      <c r="X22" s="57">
        <v>0</v>
      </c>
      <c r="Y22" s="38">
        <v>0.16</v>
      </c>
      <c r="Z22" s="38">
        <v>2.64</v>
      </c>
      <c r="AA22" s="38">
        <f t="shared" si="4"/>
        <v>1.92</v>
      </c>
      <c r="AB22" s="38">
        <v>1.9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fitToHeight="1" fitToWidth="1" orientation="landscape" paperSize="9" scale="52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70" zoomScaleNormal="70" zoomScaleSheetLayoutView="100" workbookViewId="0" topLeftCell="A1">
      <selection activeCell="A5" sqref="A1:IV65536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customWidth="1"/>
    <col min="19" max="19" width="6.375" style="6" customWidth="1"/>
    <col min="20" max="20" width="5.75390625" style="4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68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70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71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>SUM(B10:B22)</f>
        <v>5381</v>
      </c>
      <c r="C9" s="20">
        <f aca="true" t="shared" si="0" ref="C9:AE9">SUM(C10:C22)</f>
        <v>7361</v>
      </c>
      <c r="D9" s="20">
        <f t="shared" si="0"/>
        <v>3204</v>
      </c>
      <c r="E9" s="20">
        <f t="shared" si="0"/>
        <v>2228</v>
      </c>
      <c r="F9" s="20">
        <f t="shared" si="0"/>
        <v>749</v>
      </c>
      <c r="G9" s="20">
        <f t="shared" si="0"/>
        <v>2704</v>
      </c>
      <c r="H9" s="20">
        <f t="shared" si="0"/>
        <v>610</v>
      </c>
      <c r="I9" s="20">
        <f t="shared" si="0"/>
        <v>1553</v>
      </c>
      <c r="J9" s="20">
        <f t="shared" si="0"/>
        <v>1845</v>
      </c>
      <c r="K9" s="20">
        <f t="shared" si="0"/>
        <v>3353</v>
      </c>
      <c r="L9" s="20">
        <f t="shared" si="0"/>
        <v>1202</v>
      </c>
      <c r="M9" s="20">
        <f t="shared" si="0"/>
        <v>3118</v>
      </c>
      <c r="N9" s="20">
        <f t="shared" si="0"/>
        <v>381</v>
      </c>
      <c r="O9" s="20">
        <f t="shared" si="0"/>
        <v>25</v>
      </c>
      <c r="P9" s="20">
        <f t="shared" si="0"/>
        <v>2256</v>
      </c>
      <c r="Q9" s="20">
        <f t="shared" si="0"/>
        <v>988</v>
      </c>
      <c r="R9" s="20">
        <f t="shared" si="0"/>
        <v>36</v>
      </c>
      <c r="S9" s="20">
        <f t="shared" si="0"/>
        <v>48</v>
      </c>
      <c r="T9" s="20">
        <f t="shared" si="0"/>
        <v>39</v>
      </c>
      <c r="U9" s="20">
        <f t="shared" si="0"/>
        <v>55</v>
      </c>
      <c r="V9" s="43">
        <f t="shared" si="0"/>
        <v>5034.485599999998</v>
      </c>
      <c r="W9" s="43">
        <f t="shared" si="0"/>
        <v>3897.9155999999994</v>
      </c>
      <c r="X9" s="20">
        <f t="shared" si="0"/>
        <v>0</v>
      </c>
      <c r="Y9" s="20">
        <f t="shared" si="0"/>
        <v>23.530000000000005</v>
      </c>
      <c r="Z9" s="20">
        <f t="shared" si="0"/>
        <v>1113.0400000000002</v>
      </c>
      <c r="AA9" s="20">
        <f t="shared" si="0"/>
        <v>485.93160000000006</v>
      </c>
      <c r="AB9" s="43">
        <f t="shared" si="0"/>
        <v>482.9816</v>
      </c>
      <c r="AC9" s="20">
        <f t="shared" si="0"/>
        <v>0</v>
      </c>
      <c r="AD9" s="20">
        <f t="shared" si="0"/>
        <v>2.9499999999999997</v>
      </c>
      <c r="AE9" s="20">
        <f t="shared" si="0"/>
        <v>0</v>
      </c>
      <c r="AF9" s="46">
        <f aca="true" t="shared" si="1" ref="AF9:AF22">AB9/C9*10000</f>
        <v>656.1358511071866</v>
      </c>
    </row>
    <row r="10" spans="1:32" s="101" customFormat="1" ht="39" customHeight="1">
      <c r="A10" s="27" t="s">
        <v>45</v>
      </c>
      <c r="B10" s="20">
        <v>338</v>
      </c>
      <c r="C10" s="20">
        <f>SUM(H10:K10)</f>
        <v>434</v>
      </c>
      <c r="D10" s="20">
        <v>169</v>
      </c>
      <c r="E10" s="20">
        <v>130</v>
      </c>
      <c r="F10" s="20">
        <v>40</v>
      </c>
      <c r="G10" s="20">
        <v>269</v>
      </c>
      <c r="H10" s="20">
        <v>43</v>
      </c>
      <c r="I10" s="20">
        <v>64</v>
      </c>
      <c r="J10" s="20">
        <v>154</v>
      </c>
      <c r="K10" s="20">
        <v>173</v>
      </c>
      <c r="L10" s="20">
        <v>22</v>
      </c>
      <c r="M10" s="20">
        <v>270</v>
      </c>
      <c r="N10" s="20">
        <v>25</v>
      </c>
      <c r="O10" s="20">
        <v>0</v>
      </c>
      <c r="P10" s="20">
        <v>67</v>
      </c>
      <c r="Q10" s="20">
        <v>50</v>
      </c>
      <c r="R10" s="20">
        <v>10</v>
      </c>
      <c r="S10" s="20">
        <v>10</v>
      </c>
      <c r="T10" s="20">
        <v>3</v>
      </c>
      <c r="U10" s="42">
        <v>3</v>
      </c>
      <c r="V10" s="38">
        <f aca="true" t="shared" si="2" ref="V10:V22">W10+X10+Y10+Z10</f>
        <v>326.12</v>
      </c>
      <c r="W10" s="112">
        <v>237.3</v>
      </c>
      <c r="X10" s="112">
        <v>0</v>
      </c>
      <c r="Y10" s="112">
        <v>0.75</v>
      </c>
      <c r="Z10" s="112">
        <v>88.07</v>
      </c>
      <c r="AA10" s="38">
        <f aca="true" t="shared" si="3" ref="AA10:AA22">AB10+AC10+AD10+AE10</f>
        <v>30.71</v>
      </c>
      <c r="AB10" s="117">
        <v>30.62</v>
      </c>
      <c r="AC10" s="118">
        <v>0</v>
      </c>
      <c r="AD10" s="117">
        <v>0.09</v>
      </c>
      <c r="AE10" s="112">
        <v>0</v>
      </c>
      <c r="AF10" s="46">
        <f t="shared" si="1"/>
        <v>705.5299539170506</v>
      </c>
    </row>
    <row r="11" spans="1:32" s="133" customFormat="1" ht="39" customHeight="1">
      <c r="A11" s="49" t="s">
        <v>46</v>
      </c>
      <c r="B11" s="134">
        <v>993</v>
      </c>
      <c r="C11" s="50">
        <f aca="true" t="shared" si="4" ref="C10:C22">SUM(H11:K11)</f>
        <v>1252</v>
      </c>
      <c r="D11" s="135">
        <v>484</v>
      </c>
      <c r="E11" s="135">
        <v>487</v>
      </c>
      <c r="F11" s="135">
        <v>87</v>
      </c>
      <c r="G11" s="135">
        <v>623</v>
      </c>
      <c r="H11" s="135">
        <v>179</v>
      </c>
      <c r="I11" s="135">
        <v>184</v>
      </c>
      <c r="J11" s="135">
        <v>402</v>
      </c>
      <c r="K11" s="50">
        <v>487</v>
      </c>
      <c r="L11" s="50">
        <v>158</v>
      </c>
      <c r="M11" s="50">
        <v>603</v>
      </c>
      <c r="N11" s="50">
        <v>58</v>
      </c>
      <c r="O11" s="50">
        <v>2</v>
      </c>
      <c r="P11" s="50">
        <v>269</v>
      </c>
      <c r="Q11" s="58">
        <v>162</v>
      </c>
      <c r="R11" s="136">
        <v>5</v>
      </c>
      <c r="S11" s="136">
        <v>6</v>
      </c>
      <c r="T11" s="136">
        <v>12</v>
      </c>
      <c r="U11" s="136">
        <v>17</v>
      </c>
      <c r="V11" s="60">
        <f t="shared" si="2"/>
        <v>939.6099999999998</v>
      </c>
      <c r="W11" s="60">
        <v>702.5299999999999</v>
      </c>
      <c r="X11" s="61">
        <v>0</v>
      </c>
      <c r="Y11" s="60">
        <v>3.1700000000000004</v>
      </c>
      <c r="Z11" s="60">
        <v>233.91</v>
      </c>
      <c r="AA11" s="60">
        <f t="shared" si="3"/>
        <v>86.46</v>
      </c>
      <c r="AB11" s="60">
        <v>86.05</v>
      </c>
      <c r="AC11" s="61">
        <v>0</v>
      </c>
      <c r="AD11" s="60">
        <v>0.41</v>
      </c>
      <c r="AE11" s="61">
        <v>0</v>
      </c>
      <c r="AF11" s="137">
        <f t="shared" si="1"/>
        <v>687.3003194888179</v>
      </c>
    </row>
    <row r="12" spans="1:32" s="2" customFormat="1" ht="39" customHeight="1">
      <c r="A12" s="75" t="s">
        <v>47</v>
      </c>
      <c r="B12" s="20">
        <v>1070</v>
      </c>
      <c r="C12" s="20">
        <f t="shared" si="4"/>
        <v>1404</v>
      </c>
      <c r="D12" s="20">
        <v>654</v>
      </c>
      <c r="E12" s="20">
        <v>403</v>
      </c>
      <c r="F12" s="20">
        <v>164</v>
      </c>
      <c r="G12" s="20">
        <v>280</v>
      </c>
      <c r="H12" s="20">
        <v>78</v>
      </c>
      <c r="I12" s="20">
        <v>255</v>
      </c>
      <c r="J12" s="20">
        <v>267</v>
      </c>
      <c r="K12" s="20">
        <v>804</v>
      </c>
      <c r="L12" s="20">
        <v>314</v>
      </c>
      <c r="M12" s="20">
        <v>687</v>
      </c>
      <c r="N12" s="20">
        <v>0</v>
      </c>
      <c r="O12" s="20">
        <v>0</v>
      </c>
      <c r="P12" s="20">
        <v>188</v>
      </c>
      <c r="Q12" s="42">
        <f>18+197</f>
        <v>215</v>
      </c>
      <c r="R12" s="42">
        <v>14</v>
      </c>
      <c r="S12" s="42">
        <v>21</v>
      </c>
      <c r="T12" s="42">
        <v>10</v>
      </c>
      <c r="U12" s="42">
        <v>14</v>
      </c>
      <c r="V12" s="38">
        <f t="shared" si="2"/>
        <v>1063.3494</v>
      </c>
      <c r="W12" s="38">
        <v>789.3794</v>
      </c>
      <c r="X12" s="57">
        <v>0</v>
      </c>
      <c r="Y12" s="38">
        <v>3.8</v>
      </c>
      <c r="Z12" s="38">
        <v>270.17</v>
      </c>
      <c r="AA12" s="38">
        <f t="shared" si="3"/>
        <v>97.8148</v>
      </c>
      <c r="AB12" s="38">
        <v>97.3448</v>
      </c>
      <c r="AC12" s="57">
        <v>0</v>
      </c>
      <c r="AD12" s="38">
        <v>0.47</v>
      </c>
      <c r="AE12" s="57">
        <v>0</v>
      </c>
      <c r="AF12" s="46">
        <f t="shared" si="1"/>
        <v>693.3390313390314</v>
      </c>
    </row>
    <row r="13" spans="1:32" s="121" customFormat="1" ht="39" customHeight="1">
      <c r="A13" s="85" t="s">
        <v>48</v>
      </c>
      <c r="B13" s="85">
        <v>493</v>
      </c>
      <c r="C13" s="86">
        <f t="shared" si="4"/>
        <v>677</v>
      </c>
      <c r="D13" s="86">
        <v>305</v>
      </c>
      <c r="E13" s="86">
        <v>198</v>
      </c>
      <c r="F13" s="86">
        <v>74</v>
      </c>
      <c r="G13" s="86">
        <v>252</v>
      </c>
      <c r="H13" s="86">
        <v>50</v>
      </c>
      <c r="I13" s="86">
        <v>156</v>
      </c>
      <c r="J13" s="86">
        <v>94</v>
      </c>
      <c r="K13" s="86">
        <v>377</v>
      </c>
      <c r="L13" s="86">
        <v>60</v>
      </c>
      <c r="M13" s="86">
        <v>252</v>
      </c>
      <c r="N13" s="86">
        <v>66</v>
      </c>
      <c r="O13" s="86">
        <v>0</v>
      </c>
      <c r="P13" s="86">
        <v>471</v>
      </c>
      <c r="Q13" s="86">
        <v>0</v>
      </c>
      <c r="R13" s="125">
        <v>0</v>
      </c>
      <c r="S13" s="125">
        <v>0</v>
      </c>
      <c r="T13" s="125">
        <v>3</v>
      </c>
      <c r="U13" s="125">
        <v>3</v>
      </c>
      <c r="V13" s="90">
        <f t="shared" si="2"/>
        <v>473.40999999999997</v>
      </c>
      <c r="W13" s="90">
        <v>341.24</v>
      </c>
      <c r="X13" s="91">
        <v>0</v>
      </c>
      <c r="Y13" s="90">
        <v>2.5</v>
      </c>
      <c r="Z13" s="90">
        <v>129.67</v>
      </c>
      <c r="AA13" s="90">
        <f t="shared" si="3"/>
        <v>42.85</v>
      </c>
      <c r="AB13" s="130">
        <v>42.56</v>
      </c>
      <c r="AC13" s="85">
        <v>0</v>
      </c>
      <c r="AD13" s="131">
        <v>0.29</v>
      </c>
      <c r="AE13" s="85">
        <v>0</v>
      </c>
      <c r="AF13" s="97">
        <f t="shared" si="1"/>
        <v>628.6558345642542</v>
      </c>
    </row>
    <row r="14" spans="1:32" s="103" customFormat="1" ht="39" customHeight="1">
      <c r="A14" s="27" t="s">
        <v>49</v>
      </c>
      <c r="B14" s="76">
        <v>367</v>
      </c>
      <c r="C14" s="20">
        <f t="shared" si="4"/>
        <v>580</v>
      </c>
      <c r="D14" s="76">
        <v>271</v>
      </c>
      <c r="E14" s="76">
        <v>204</v>
      </c>
      <c r="F14" s="76">
        <v>53</v>
      </c>
      <c r="G14" s="76">
        <v>261</v>
      </c>
      <c r="H14" s="76">
        <v>99</v>
      </c>
      <c r="I14" s="76">
        <v>60</v>
      </c>
      <c r="J14" s="76">
        <v>168</v>
      </c>
      <c r="K14" s="76">
        <v>253</v>
      </c>
      <c r="L14" s="76">
        <v>69</v>
      </c>
      <c r="M14" s="76">
        <v>261</v>
      </c>
      <c r="N14" s="76">
        <v>5</v>
      </c>
      <c r="O14" s="76">
        <v>0</v>
      </c>
      <c r="P14" s="76">
        <v>155</v>
      </c>
      <c r="Q14" s="78">
        <v>90</v>
      </c>
      <c r="R14" s="126">
        <v>0</v>
      </c>
      <c r="S14" s="126">
        <v>0</v>
      </c>
      <c r="T14" s="126">
        <v>0</v>
      </c>
      <c r="U14" s="126">
        <v>0</v>
      </c>
      <c r="V14" s="20">
        <f t="shared" si="2"/>
        <v>415.56999999999994</v>
      </c>
      <c r="W14" s="79">
        <v>309.88</v>
      </c>
      <c r="X14" s="80">
        <v>0</v>
      </c>
      <c r="Y14" s="79">
        <v>2.84</v>
      </c>
      <c r="Z14" s="79">
        <v>102.85</v>
      </c>
      <c r="AA14" s="20">
        <f t="shared" si="3"/>
        <v>38.5</v>
      </c>
      <c r="AB14" s="79">
        <v>38.14</v>
      </c>
      <c r="AC14" s="80">
        <v>0</v>
      </c>
      <c r="AD14" s="79">
        <v>0.36</v>
      </c>
      <c r="AE14" s="80">
        <v>0</v>
      </c>
      <c r="AF14" s="46">
        <f t="shared" si="1"/>
        <v>657.5862068965517</v>
      </c>
    </row>
    <row r="15" spans="1:32" s="2" customFormat="1" ht="39" customHeight="1">
      <c r="A15" s="27" t="s">
        <v>50</v>
      </c>
      <c r="B15" s="20">
        <v>245</v>
      </c>
      <c r="C15" s="20">
        <f t="shared" si="4"/>
        <v>360</v>
      </c>
      <c r="D15" s="20">
        <v>141</v>
      </c>
      <c r="E15" s="20">
        <v>70</v>
      </c>
      <c r="F15" s="20">
        <v>56</v>
      </c>
      <c r="G15" s="20">
        <v>200</v>
      </c>
      <c r="H15" s="20">
        <v>0</v>
      </c>
      <c r="I15" s="20">
        <v>124</v>
      </c>
      <c r="J15" s="20">
        <v>180</v>
      </c>
      <c r="K15" s="20">
        <v>56</v>
      </c>
      <c r="L15" s="20">
        <v>11</v>
      </c>
      <c r="M15" s="20">
        <v>173</v>
      </c>
      <c r="N15" s="20">
        <v>0</v>
      </c>
      <c r="O15" s="20">
        <v>0</v>
      </c>
      <c r="P15" s="20">
        <v>123</v>
      </c>
      <c r="Q15" s="42">
        <v>53</v>
      </c>
      <c r="R15" s="42">
        <v>1</v>
      </c>
      <c r="S15" s="42">
        <v>1</v>
      </c>
      <c r="T15" s="42">
        <v>2</v>
      </c>
      <c r="U15" s="42">
        <v>3</v>
      </c>
      <c r="V15" s="38">
        <f t="shared" si="2"/>
        <v>205.22</v>
      </c>
      <c r="W15" s="43">
        <v>174.71</v>
      </c>
      <c r="X15" s="57">
        <v>0</v>
      </c>
      <c r="Y15" s="43">
        <v>1.23</v>
      </c>
      <c r="Z15" s="43">
        <v>29.28</v>
      </c>
      <c r="AA15" s="38">
        <f t="shared" si="3"/>
        <v>21.5</v>
      </c>
      <c r="AB15" s="43">
        <v>21.35</v>
      </c>
      <c r="AC15" s="57">
        <v>0</v>
      </c>
      <c r="AD15" s="43">
        <v>0.15</v>
      </c>
      <c r="AE15" s="57">
        <v>0</v>
      </c>
      <c r="AF15" s="46">
        <f t="shared" si="1"/>
        <v>593.0555555555557</v>
      </c>
    </row>
    <row r="16" spans="1:32" s="2" customFormat="1" ht="39" customHeight="1">
      <c r="A16" s="27" t="s">
        <v>51</v>
      </c>
      <c r="B16" s="20">
        <v>611</v>
      </c>
      <c r="C16" s="20">
        <f t="shared" si="4"/>
        <v>881</v>
      </c>
      <c r="D16" s="20">
        <v>355</v>
      </c>
      <c r="E16" s="20">
        <v>235</v>
      </c>
      <c r="F16" s="20">
        <v>94</v>
      </c>
      <c r="G16" s="20">
        <v>254</v>
      </c>
      <c r="H16" s="20">
        <v>18</v>
      </c>
      <c r="I16" s="20">
        <v>129</v>
      </c>
      <c r="J16" s="20">
        <v>103</v>
      </c>
      <c r="K16" s="20">
        <v>631</v>
      </c>
      <c r="L16" s="20">
        <v>64</v>
      </c>
      <c r="M16" s="20">
        <v>230</v>
      </c>
      <c r="N16" s="20">
        <v>0</v>
      </c>
      <c r="O16" s="20">
        <v>0</v>
      </c>
      <c r="P16" s="20">
        <v>288</v>
      </c>
      <c r="Q16" s="20">
        <v>299</v>
      </c>
      <c r="R16" s="20">
        <v>0</v>
      </c>
      <c r="S16" s="20">
        <v>0</v>
      </c>
      <c r="T16" s="20">
        <v>3</v>
      </c>
      <c r="U16" s="20">
        <v>5</v>
      </c>
      <c r="V16" s="38">
        <f t="shared" si="2"/>
        <v>519.2086999999999</v>
      </c>
      <c r="W16" s="38">
        <v>418.46869999999996</v>
      </c>
      <c r="X16" s="57">
        <v>0</v>
      </c>
      <c r="Y16" s="38">
        <v>3.06</v>
      </c>
      <c r="Z16" s="38">
        <v>97.68</v>
      </c>
      <c r="AA16" s="38">
        <f t="shared" si="3"/>
        <v>52.551899999999996</v>
      </c>
      <c r="AB16" s="38">
        <v>52.1519</v>
      </c>
      <c r="AC16" s="57">
        <v>0</v>
      </c>
      <c r="AD16" s="38">
        <v>0.4</v>
      </c>
      <c r="AE16" s="57">
        <v>0</v>
      </c>
      <c r="AF16" s="46">
        <f t="shared" si="1"/>
        <v>591.9625425652667</v>
      </c>
    </row>
    <row r="17" spans="1:32" s="122" customFormat="1" ht="39" customHeight="1">
      <c r="A17" s="123" t="s">
        <v>52</v>
      </c>
      <c r="B17" s="51">
        <v>174</v>
      </c>
      <c r="C17" s="124">
        <f t="shared" si="4"/>
        <v>264</v>
      </c>
      <c r="D17" s="51">
        <v>132</v>
      </c>
      <c r="E17" s="51">
        <v>66</v>
      </c>
      <c r="F17" s="51">
        <v>27</v>
      </c>
      <c r="G17" s="51">
        <v>69</v>
      </c>
      <c r="H17" s="51">
        <v>27</v>
      </c>
      <c r="I17" s="51">
        <v>172</v>
      </c>
      <c r="J17" s="51">
        <v>37</v>
      </c>
      <c r="K17" s="51">
        <v>28</v>
      </c>
      <c r="L17" s="51">
        <v>170</v>
      </c>
      <c r="M17" s="51">
        <v>123</v>
      </c>
      <c r="N17" s="51">
        <v>170</v>
      </c>
      <c r="O17" s="51">
        <v>5</v>
      </c>
      <c r="P17" s="51">
        <v>199</v>
      </c>
      <c r="Q17" s="51">
        <v>13</v>
      </c>
      <c r="R17" s="51">
        <v>0</v>
      </c>
      <c r="S17" s="51">
        <v>0</v>
      </c>
      <c r="T17" s="51">
        <v>0</v>
      </c>
      <c r="U17" s="51">
        <v>0</v>
      </c>
      <c r="V17" s="127">
        <f t="shared" si="2"/>
        <v>166.95000000000002</v>
      </c>
      <c r="W17" s="62">
        <v>136.54000000000002</v>
      </c>
      <c r="X17" s="63">
        <v>0</v>
      </c>
      <c r="Y17" s="62">
        <v>0.71</v>
      </c>
      <c r="Z17" s="62">
        <v>29.7</v>
      </c>
      <c r="AA17" s="124">
        <f t="shared" si="3"/>
        <v>16.86</v>
      </c>
      <c r="AB17" s="62">
        <v>16.78</v>
      </c>
      <c r="AC17" s="63">
        <v>0</v>
      </c>
      <c r="AD17" s="62">
        <v>0.08</v>
      </c>
      <c r="AE17" s="63">
        <v>0</v>
      </c>
      <c r="AF17" s="132">
        <f t="shared" si="1"/>
        <v>635.6060606060606</v>
      </c>
    </row>
    <row r="18" spans="1:32" s="105" customFormat="1" ht="39" customHeight="1">
      <c r="A18" s="27" t="s">
        <v>53</v>
      </c>
      <c r="B18" s="20">
        <v>179</v>
      </c>
      <c r="C18" s="20">
        <f t="shared" si="4"/>
        <v>265</v>
      </c>
      <c r="D18" s="20">
        <v>109</v>
      </c>
      <c r="E18" s="20">
        <v>112</v>
      </c>
      <c r="F18" s="20">
        <v>29</v>
      </c>
      <c r="G18" s="20">
        <v>59</v>
      </c>
      <c r="H18" s="20">
        <v>19</v>
      </c>
      <c r="I18" s="20">
        <v>56</v>
      </c>
      <c r="J18" s="20">
        <v>45</v>
      </c>
      <c r="K18" s="20">
        <v>145</v>
      </c>
      <c r="L18" s="20">
        <v>48</v>
      </c>
      <c r="M18" s="20">
        <v>74</v>
      </c>
      <c r="N18" s="20">
        <v>29</v>
      </c>
      <c r="O18" s="20">
        <v>0</v>
      </c>
      <c r="P18" s="20">
        <v>102</v>
      </c>
      <c r="Q18" s="42">
        <v>33</v>
      </c>
      <c r="R18" s="42">
        <v>4</v>
      </c>
      <c r="S18" s="42">
        <v>8</v>
      </c>
      <c r="T18" s="42">
        <v>2</v>
      </c>
      <c r="U18" s="42">
        <v>2</v>
      </c>
      <c r="V18" s="38">
        <f t="shared" si="2"/>
        <v>168.4423</v>
      </c>
      <c r="W18" s="43">
        <v>135.5923</v>
      </c>
      <c r="X18" s="57">
        <v>0</v>
      </c>
      <c r="Y18" s="43">
        <v>2.82</v>
      </c>
      <c r="Z18" s="43">
        <v>30.03</v>
      </c>
      <c r="AA18" s="38">
        <f t="shared" si="3"/>
        <v>17.3924</v>
      </c>
      <c r="AB18" s="43">
        <v>17.0324</v>
      </c>
      <c r="AC18" s="57">
        <v>0</v>
      </c>
      <c r="AD18" s="43">
        <v>0.36</v>
      </c>
      <c r="AE18" s="57">
        <v>0</v>
      </c>
      <c r="AF18" s="46">
        <f t="shared" si="1"/>
        <v>642.7320754716981</v>
      </c>
    </row>
    <row r="19" spans="1:32" s="4" customFormat="1" ht="39" customHeight="1">
      <c r="A19" s="110" t="s">
        <v>54</v>
      </c>
      <c r="B19" s="53">
        <v>232</v>
      </c>
      <c r="C19" s="111">
        <f t="shared" si="4"/>
        <v>323</v>
      </c>
      <c r="D19" s="53">
        <v>130</v>
      </c>
      <c r="E19" s="53">
        <v>53</v>
      </c>
      <c r="F19" s="53">
        <v>23</v>
      </c>
      <c r="G19" s="53">
        <v>117</v>
      </c>
      <c r="H19" s="53">
        <v>41</v>
      </c>
      <c r="I19" s="53">
        <v>75</v>
      </c>
      <c r="J19" s="53">
        <v>95</v>
      </c>
      <c r="K19" s="53">
        <v>112</v>
      </c>
      <c r="L19" s="53">
        <v>57</v>
      </c>
      <c r="M19" s="53">
        <v>117</v>
      </c>
      <c r="N19" s="53">
        <v>15</v>
      </c>
      <c r="O19" s="53">
        <v>0</v>
      </c>
      <c r="P19" s="53">
        <v>91</v>
      </c>
      <c r="Q19" s="53">
        <v>43</v>
      </c>
      <c r="R19" s="67">
        <v>1</v>
      </c>
      <c r="S19" s="67">
        <v>1</v>
      </c>
      <c r="T19" s="67">
        <v>1</v>
      </c>
      <c r="U19" s="67">
        <v>4</v>
      </c>
      <c r="V19" s="116">
        <f t="shared" si="2"/>
        <v>209.9612</v>
      </c>
      <c r="W19" s="96">
        <v>181.9012</v>
      </c>
      <c r="X19" s="69">
        <v>0</v>
      </c>
      <c r="Y19" s="68">
        <v>0.62</v>
      </c>
      <c r="Z19" s="68">
        <v>27.44</v>
      </c>
      <c r="AA19" s="116">
        <f t="shared" si="3"/>
        <v>22.2125</v>
      </c>
      <c r="AB19" s="43">
        <v>22.1325</v>
      </c>
      <c r="AC19" s="57">
        <v>0</v>
      </c>
      <c r="AD19" s="57">
        <v>0.08</v>
      </c>
      <c r="AE19" s="67">
        <v>0</v>
      </c>
      <c r="AF19" s="120">
        <f t="shared" si="1"/>
        <v>685.2167182662539</v>
      </c>
    </row>
    <row r="20" spans="1:32" s="2" customFormat="1" ht="39" customHeight="1">
      <c r="A20" s="27" t="s">
        <v>55</v>
      </c>
      <c r="B20" s="20">
        <v>241</v>
      </c>
      <c r="C20" s="20">
        <f t="shared" si="4"/>
        <v>349</v>
      </c>
      <c r="D20" s="20">
        <v>172</v>
      </c>
      <c r="E20" s="20">
        <v>72</v>
      </c>
      <c r="F20" s="20">
        <v>59</v>
      </c>
      <c r="G20" s="20">
        <v>134</v>
      </c>
      <c r="H20" s="20">
        <v>10</v>
      </c>
      <c r="I20" s="20">
        <v>37</v>
      </c>
      <c r="J20" s="20">
        <v>89</v>
      </c>
      <c r="K20" s="20">
        <v>213</v>
      </c>
      <c r="L20" s="20">
        <v>26</v>
      </c>
      <c r="M20" s="20">
        <v>135</v>
      </c>
      <c r="N20" s="20">
        <v>1</v>
      </c>
      <c r="O20" s="20">
        <v>0</v>
      </c>
      <c r="P20" s="20">
        <v>179</v>
      </c>
      <c r="Q20" s="42">
        <v>8</v>
      </c>
      <c r="R20" s="42">
        <v>0</v>
      </c>
      <c r="S20" s="42">
        <v>0</v>
      </c>
      <c r="T20" s="42">
        <v>0</v>
      </c>
      <c r="U20" s="42">
        <v>1</v>
      </c>
      <c r="V20" s="38">
        <f t="shared" si="2"/>
        <v>202.1</v>
      </c>
      <c r="W20" s="38">
        <v>173.22</v>
      </c>
      <c r="X20" s="57">
        <v>0</v>
      </c>
      <c r="Y20" s="38">
        <v>1.1199999999999999</v>
      </c>
      <c r="Z20" s="38">
        <v>27.76</v>
      </c>
      <c r="AA20" s="38">
        <f t="shared" si="3"/>
        <v>21.939999999999998</v>
      </c>
      <c r="AB20" s="38">
        <v>21.79</v>
      </c>
      <c r="AC20" s="57">
        <v>0</v>
      </c>
      <c r="AD20" s="38">
        <v>0.15</v>
      </c>
      <c r="AE20" s="57">
        <v>0</v>
      </c>
      <c r="AF20" s="46">
        <f t="shared" si="1"/>
        <v>624.3553008595989</v>
      </c>
    </row>
    <row r="21" spans="1:32" s="2" customFormat="1" ht="39" customHeight="1">
      <c r="A21" s="27" t="s">
        <v>56</v>
      </c>
      <c r="B21" s="20">
        <v>416</v>
      </c>
      <c r="C21" s="20">
        <f t="shared" si="4"/>
        <v>547</v>
      </c>
      <c r="D21" s="20">
        <v>270</v>
      </c>
      <c r="E21" s="20">
        <v>191</v>
      </c>
      <c r="F21" s="20">
        <v>41</v>
      </c>
      <c r="G21" s="20">
        <v>174</v>
      </c>
      <c r="H21" s="20">
        <v>46</v>
      </c>
      <c r="I21" s="20">
        <v>231</v>
      </c>
      <c r="J21" s="20">
        <v>206</v>
      </c>
      <c r="K21" s="20">
        <v>64</v>
      </c>
      <c r="L21" s="20">
        <v>191</v>
      </c>
      <c r="M21" s="20">
        <v>181</v>
      </c>
      <c r="N21" s="20">
        <v>12</v>
      </c>
      <c r="O21" s="20">
        <v>18</v>
      </c>
      <c r="P21" s="20">
        <v>123</v>
      </c>
      <c r="Q21" s="20">
        <v>22</v>
      </c>
      <c r="R21" s="20">
        <v>1</v>
      </c>
      <c r="S21" s="20">
        <v>1</v>
      </c>
      <c r="T21" s="20">
        <v>3</v>
      </c>
      <c r="U21" s="20">
        <v>3</v>
      </c>
      <c r="V21" s="38">
        <f t="shared" si="2"/>
        <v>327</v>
      </c>
      <c r="W21" s="38">
        <v>282.41</v>
      </c>
      <c r="X21" s="57">
        <v>0</v>
      </c>
      <c r="Y21" s="38">
        <v>0.7499999999999999</v>
      </c>
      <c r="Z21" s="38">
        <v>43.84</v>
      </c>
      <c r="AA21" s="38">
        <f t="shared" si="3"/>
        <v>35.220000000000006</v>
      </c>
      <c r="AB21" s="38">
        <v>35.13</v>
      </c>
      <c r="AC21" s="57">
        <v>0</v>
      </c>
      <c r="AD21" s="38">
        <v>0.09</v>
      </c>
      <c r="AE21" s="57">
        <v>0</v>
      </c>
      <c r="AF21" s="46">
        <f t="shared" si="1"/>
        <v>642.2303473491774</v>
      </c>
    </row>
    <row r="22" spans="1:32" s="103" customFormat="1" ht="39" customHeight="1">
      <c r="A22" s="27" t="s">
        <v>57</v>
      </c>
      <c r="B22" s="20">
        <v>22</v>
      </c>
      <c r="C22" s="20">
        <f t="shared" si="4"/>
        <v>25</v>
      </c>
      <c r="D22" s="20">
        <v>12</v>
      </c>
      <c r="E22" s="20">
        <v>7</v>
      </c>
      <c r="F22" s="20">
        <v>2</v>
      </c>
      <c r="G22" s="20">
        <v>12</v>
      </c>
      <c r="H22" s="20">
        <v>0</v>
      </c>
      <c r="I22" s="20">
        <v>10</v>
      </c>
      <c r="J22" s="20">
        <v>5</v>
      </c>
      <c r="K22" s="20">
        <v>10</v>
      </c>
      <c r="L22" s="20">
        <v>12</v>
      </c>
      <c r="M22" s="20">
        <v>12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2"/>
        <v>17.544</v>
      </c>
      <c r="W22" s="38">
        <v>14.744</v>
      </c>
      <c r="X22" s="57">
        <v>0</v>
      </c>
      <c r="Y22" s="38">
        <v>0.16</v>
      </c>
      <c r="Z22" s="38">
        <v>2.64</v>
      </c>
      <c r="AA22" s="38">
        <f t="shared" si="3"/>
        <v>1.92</v>
      </c>
      <c r="AB22" s="38">
        <v>1.9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" footer="0.5"/>
  <pageSetup fitToHeight="1" fitToWidth="1" orientation="landscape" paperSize="9" scale="5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3"/>
  <sheetViews>
    <sheetView zoomScale="90" zoomScaleNormal="90" zoomScaleSheetLayoutView="100" workbookViewId="0" topLeftCell="A5">
      <selection activeCell="A15" sqref="A15:IV15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customWidth="1"/>
    <col min="19" max="19" width="6.375" style="6" customWidth="1"/>
    <col min="20" max="20" width="5.75390625" style="4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72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70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73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5383</v>
      </c>
      <c r="C9" s="20">
        <f t="shared" si="0"/>
        <v>7367</v>
      </c>
      <c r="D9" s="20">
        <f t="shared" si="0"/>
        <v>3204</v>
      </c>
      <c r="E9" s="20">
        <f t="shared" si="0"/>
        <v>2233</v>
      </c>
      <c r="F9" s="20">
        <f t="shared" si="0"/>
        <v>753</v>
      </c>
      <c r="G9" s="20">
        <f t="shared" si="0"/>
        <v>2713</v>
      </c>
      <c r="H9" s="20">
        <f t="shared" si="0"/>
        <v>607</v>
      </c>
      <c r="I9" s="20">
        <f t="shared" si="0"/>
        <v>1553</v>
      </c>
      <c r="J9" s="20">
        <f t="shared" si="0"/>
        <v>1845</v>
      </c>
      <c r="K9" s="20">
        <f t="shared" si="0"/>
        <v>3362</v>
      </c>
      <c r="L9" s="20">
        <f t="shared" si="0"/>
        <v>1195</v>
      </c>
      <c r="M9" s="20">
        <f t="shared" si="0"/>
        <v>3108</v>
      </c>
      <c r="N9" s="20">
        <f t="shared" si="0"/>
        <v>381</v>
      </c>
      <c r="O9" s="20">
        <f t="shared" si="0"/>
        <v>25</v>
      </c>
      <c r="P9" s="20">
        <f t="shared" si="0"/>
        <v>2329</v>
      </c>
      <c r="Q9" s="20">
        <f t="shared" si="0"/>
        <v>962</v>
      </c>
      <c r="R9" s="20">
        <f t="shared" si="0"/>
        <v>50</v>
      </c>
      <c r="S9" s="20">
        <f t="shared" si="0"/>
        <v>60</v>
      </c>
      <c r="T9" s="20">
        <f t="shared" si="0"/>
        <v>51</v>
      </c>
      <c r="U9" s="20">
        <f t="shared" si="0"/>
        <v>93</v>
      </c>
      <c r="V9" s="43">
        <f t="shared" si="0"/>
        <v>4548.553999999999</v>
      </c>
      <c r="W9" s="43">
        <f t="shared" si="0"/>
        <v>3414.9340000000007</v>
      </c>
      <c r="X9" s="20">
        <f t="shared" si="0"/>
        <v>0</v>
      </c>
      <c r="Y9" s="20">
        <f t="shared" si="0"/>
        <v>20.580000000000002</v>
      </c>
      <c r="Z9" s="20">
        <f t="shared" si="0"/>
        <v>1113.0400000000002</v>
      </c>
      <c r="AA9" s="20">
        <f t="shared" si="0"/>
        <v>486.61980000000005</v>
      </c>
      <c r="AB9" s="43">
        <f t="shared" si="0"/>
        <v>483.68979999999993</v>
      </c>
      <c r="AC9" s="20">
        <f t="shared" si="0"/>
        <v>0</v>
      </c>
      <c r="AD9" s="20">
        <f t="shared" si="0"/>
        <v>2.93</v>
      </c>
      <c r="AE9" s="20">
        <f t="shared" si="0"/>
        <v>0</v>
      </c>
      <c r="AF9" s="46">
        <f aca="true" t="shared" si="1" ref="AF9:AF22">AB9/C9*10000</f>
        <v>656.5627799647074</v>
      </c>
    </row>
    <row r="10" spans="1:32" s="101" customFormat="1" ht="39" customHeight="1">
      <c r="A10" s="27" t="s">
        <v>45</v>
      </c>
      <c r="B10" s="20">
        <v>330</v>
      </c>
      <c r="C10" s="20">
        <f aca="true" t="shared" si="2" ref="C10:C22">SUM(H10:K10)</f>
        <v>426</v>
      </c>
      <c r="D10" s="20">
        <v>162</v>
      </c>
      <c r="E10" s="20">
        <v>124</v>
      </c>
      <c r="F10" s="20">
        <v>43</v>
      </c>
      <c r="G10" s="20">
        <v>261</v>
      </c>
      <c r="H10" s="20">
        <v>43</v>
      </c>
      <c r="I10" s="20">
        <v>63</v>
      </c>
      <c r="J10" s="20">
        <v>148</v>
      </c>
      <c r="K10" s="20">
        <v>172</v>
      </c>
      <c r="L10" s="20">
        <v>21</v>
      </c>
      <c r="M10" s="20">
        <v>262</v>
      </c>
      <c r="N10" s="20">
        <v>25</v>
      </c>
      <c r="O10" s="20">
        <v>0</v>
      </c>
      <c r="P10" s="20">
        <v>67</v>
      </c>
      <c r="Q10" s="20">
        <v>51</v>
      </c>
      <c r="R10" s="20">
        <v>10</v>
      </c>
      <c r="S10" s="20">
        <v>10</v>
      </c>
      <c r="T10" s="20">
        <v>3</v>
      </c>
      <c r="U10" s="42">
        <v>3</v>
      </c>
      <c r="V10" s="38">
        <f aca="true" t="shared" si="3" ref="V10:V22">W10+X10+Y10+Z10</f>
        <v>295.40999999999997</v>
      </c>
      <c r="W10" s="112">
        <v>206.68</v>
      </c>
      <c r="X10" s="112">
        <v>0</v>
      </c>
      <c r="Y10" s="112">
        <v>0.66</v>
      </c>
      <c r="Z10" s="112">
        <v>88.07</v>
      </c>
      <c r="AA10" s="38">
        <f aca="true" t="shared" si="4" ref="AA10:AA22">AB10+AC10+AD10+AE10</f>
        <v>30.18</v>
      </c>
      <c r="AB10" s="117">
        <v>30.09</v>
      </c>
      <c r="AC10" s="118">
        <v>0</v>
      </c>
      <c r="AD10" s="117">
        <v>0.09</v>
      </c>
      <c r="AE10" s="112">
        <v>0</v>
      </c>
      <c r="AF10" s="46">
        <f t="shared" si="1"/>
        <v>706.338028169014</v>
      </c>
    </row>
    <row r="11" spans="1:32" s="102" customFormat="1" ht="39" customHeight="1">
      <c r="A11" s="85" t="s">
        <v>46</v>
      </c>
      <c r="B11" s="47">
        <v>1000</v>
      </c>
      <c r="C11" s="86">
        <f t="shared" si="2"/>
        <v>1263</v>
      </c>
      <c r="D11" s="87">
        <v>488</v>
      </c>
      <c r="E11" s="87">
        <v>495</v>
      </c>
      <c r="F11" s="87">
        <v>87</v>
      </c>
      <c r="G11" s="87">
        <v>628</v>
      </c>
      <c r="H11" s="87">
        <v>179</v>
      </c>
      <c r="I11" s="87">
        <v>185</v>
      </c>
      <c r="J11" s="87">
        <v>403</v>
      </c>
      <c r="K11" s="86">
        <v>496</v>
      </c>
      <c r="L11" s="86">
        <v>160</v>
      </c>
      <c r="M11" s="86">
        <v>610</v>
      </c>
      <c r="N11" s="86">
        <v>58</v>
      </c>
      <c r="O11" s="86">
        <v>2</v>
      </c>
      <c r="P11" s="86">
        <v>268</v>
      </c>
      <c r="Q11" s="88">
        <v>165</v>
      </c>
      <c r="R11" s="89">
        <v>7</v>
      </c>
      <c r="S11" s="89">
        <v>9</v>
      </c>
      <c r="T11" s="89">
        <v>9</v>
      </c>
      <c r="U11" s="89">
        <v>16</v>
      </c>
      <c r="V11" s="90">
        <f t="shared" si="3"/>
        <v>853.1499999999999</v>
      </c>
      <c r="W11" s="90">
        <v>616.4799999999999</v>
      </c>
      <c r="X11" s="91">
        <v>0</v>
      </c>
      <c r="Y11" s="90">
        <v>2.76</v>
      </c>
      <c r="Z11" s="91">
        <v>233.91</v>
      </c>
      <c r="AA11" s="90">
        <f t="shared" si="4"/>
        <v>87.07000000000001</v>
      </c>
      <c r="AB11" s="90">
        <v>86.67</v>
      </c>
      <c r="AC11" s="91">
        <v>0</v>
      </c>
      <c r="AD11" s="91">
        <v>0.4</v>
      </c>
      <c r="AE11" s="91">
        <v>0</v>
      </c>
      <c r="AF11" s="97">
        <f t="shared" si="1"/>
        <v>686.2232779097386</v>
      </c>
    </row>
    <row r="12" spans="1:32" s="2" customFormat="1" ht="39" customHeight="1">
      <c r="A12" s="75" t="s">
        <v>47</v>
      </c>
      <c r="B12" s="20">
        <v>1066</v>
      </c>
      <c r="C12" s="20">
        <f t="shared" si="2"/>
        <v>1397</v>
      </c>
      <c r="D12" s="20">
        <v>654</v>
      </c>
      <c r="E12" s="20">
        <v>396</v>
      </c>
      <c r="F12" s="20">
        <v>161</v>
      </c>
      <c r="G12" s="20">
        <v>282</v>
      </c>
      <c r="H12" s="20">
        <v>77</v>
      </c>
      <c r="I12" s="20">
        <v>254</v>
      </c>
      <c r="J12" s="20">
        <v>268</v>
      </c>
      <c r="K12" s="20">
        <v>798</v>
      </c>
      <c r="L12" s="20">
        <v>313</v>
      </c>
      <c r="M12" s="20">
        <v>677</v>
      </c>
      <c r="N12" s="20">
        <v>0</v>
      </c>
      <c r="O12" s="20">
        <v>0</v>
      </c>
      <c r="P12" s="20">
        <v>192</v>
      </c>
      <c r="Q12" s="42">
        <v>215</v>
      </c>
      <c r="R12" s="42">
        <v>8</v>
      </c>
      <c r="S12" s="42">
        <v>9</v>
      </c>
      <c r="T12" s="42">
        <v>21</v>
      </c>
      <c r="U12" s="42">
        <v>46</v>
      </c>
      <c r="V12" s="38">
        <f t="shared" si="3"/>
        <v>965.5346</v>
      </c>
      <c r="W12" s="38">
        <v>692.0346</v>
      </c>
      <c r="X12" s="57">
        <v>0</v>
      </c>
      <c r="Y12" s="38">
        <v>3.33</v>
      </c>
      <c r="Z12" s="38">
        <v>270.17</v>
      </c>
      <c r="AA12" s="38">
        <f t="shared" si="4"/>
        <v>97.3702</v>
      </c>
      <c r="AB12" s="38">
        <v>96.9002</v>
      </c>
      <c r="AC12" s="57">
        <v>0</v>
      </c>
      <c r="AD12" s="38">
        <v>0.47</v>
      </c>
      <c r="AE12" s="57">
        <v>0</v>
      </c>
      <c r="AF12" s="46">
        <f t="shared" si="1"/>
        <v>693.6306370794559</v>
      </c>
    </row>
    <row r="13" spans="1:32" s="121" customFormat="1" ht="39" customHeight="1">
      <c r="A13" s="85" t="s">
        <v>48</v>
      </c>
      <c r="B13" s="85">
        <v>496</v>
      </c>
      <c r="C13" s="86">
        <f t="shared" si="2"/>
        <v>680</v>
      </c>
      <c r="D13" s="86">
        <v>308</v>
      </c>
      <c r="E13" s="86">
        <v>200</v>
      </c>
      <c r="F13" s="86">
        <v>75</v>
      </c>
      <c r="G13" s="86">
        <v>253</v>
      </c>
      <c r="H13" s="86">
        <v>50</v>
      </c>
      <c r="I13" s="86">
        <v>156</v>
      </c>
      <c r="J13" s="86">
        <v>94</v>
      </c>
      <c r="K13" s="86">
        <v>380</v>
      </c>
      <c r="L13" s="86">
        <v>60</v>
      </c>
      <c r="M13" s="86">
        <v>253</v>
      </c>
      <c r="N13" s="86">
        <v>66</v>
      </c>
      <c r="O13" s="86">
        <v>0</v>
      </c>
      <c r="P13" s="86">
        <v>474</v>
      </c>
      <c r="Q13" s="86">
        <v>0</v>
      </c>
      <c r="R13" s="125">
        <v>10</v>
      </c>
      <c r="S13" s="125">
        <v>10</v>
      </c>
      <c r="T13" s="125">
        <v>9</v>
      </c>
      <c r="U13" s="125">
        <v>11</v>
      </c>
      <c r="V13" s="90">
        <f t="shared" si="3"/>
        <v>430.55999999999995</v>
      </c>
      <c r="W13" s="90">
        <v>298.68</v>
      </c>
      <c r="X13" s="91">
        <v>0</v>
      </c>
      <c r="Y13" s="90">
        <v>2.21</v>
      </c>
      <c r="Z13" s="90">
        <v>129.67</v>
      </c>
      <c r="AA13" s="90">
        <f t="shared" si="4"/>
        <v>43.0605</v>
      </c>
      <c r="AB13" s="130">
        <v>42.7605</v>
      </c>
      <c r="AC13" s="85">
        <v>0</v>
      </c>
      <c r="AD13" s="131">
        <v>0.3</v>
      </c>
      <c r="AE13" s="85">
        <v>0</v>
      </c>
      <c r="AF13" s="97">
        <f t="shared" si="1"/>
        <v>628.8308823529412</v>
      </c>
    </row>
    <row r="14" spans="1:32" s="103" customFormat="1" ht="39" customHeight="1">
      <c r="A14" s="27" t="s">
        <v>49</v>
      </c>
      <c r="B14" s="76">
        <v>367</v>
      </c>
      <c r="C14" s="20">
        <f t="shared" si="2"/>
        <v>580</v>
      </c>
      <c r="D14" s="76">
        <v>271</v>
      </c>
      <c r="E14" s="76">
        <v>203</v>
      </c>
      <c r="F14" s="76">
        <v>53</v>
      </c>
      <c r="G14" s="76">
        <v>261</v>
      </c>
      <c r="H14" s="76">
        <v>99</v>
      </c>
      <c r="I14" s="76">
        <v>60</v>
      </c>
      <c r="J14" s="76">
        <v>168</v>
      </c>
      <c r="K14" s="76">
        <v>253</v>
      </c>
      <c r="L14" s="76">
        <v>69</v>
      </c>
      <c r="M14" s="76">
        <v>261</v>
      </c>
      <c r="N14" s="76">
        <v>5</v>
      </c>
      <c r="O14" s="76">
        <v>0</v>
      </c>
      <c r="P14" s="76">
        <v>155</v>
      </c>
      <c r="Q14" s="78">
        <v>90</v>
      </c>
      <c r="R14" s="126">
        <v>2</v>
      </c>
      <c r="S14" s="126">
        <v>2</v>
      </c>
      <c r="T14" s="126">
        <v>1</v>
      </c>
      <c r="U14" s="126">
        <v>1</v>
      </c>
      <c r="V14" s="20">
        <f t="shared" si="3"/>
        <v>377.07000000000005</v>
      </c>
      <c r="W14" s="79">
        <v>271.74</v>
      </c>
      <c r="X14" s="80">
        <v>0</v>
      </c>
      <c r="Y14" s="79">
        <v>2.48</v>
      </c>
      <c r="Z14" s="79">
        <v>102.85</v>
      </c>
      <c r="AA14" s="20">
        <f t="shared" si="4"/>
        <v>38.5</v>
      </c>
      <c r="AB14" s="79">
        <v>38.14</v>
      </c>
      <c r="AC14" s="80">
        <v>0</v>
      </c>
      <c r="AD14" s="79">
        <v>0.36</v>
      </c>
      <c r="AE14" s="80">
        <v>0</v>
      </c>
      <c r="AF14" s="46">
        <f t="shared" si="1"/>
        <v>657.5862068965517</v>
      </c>
    </row>
    <row r="15" spans="1:32" s="2" customFormat="1" ht="39" customHeight="1">
      <c r="A15" s="27" t="s">
        <v>50</v>
      </c>
      <c r="B15" s="20">
        <v>246</v>
      </c>
      <c r="C15" s="20">
        <f t="shared" si="2"/>
        <v>362</v>
      </c>
      <c r="D15" s="20">
        <v>144</v>
      </c>
      <c r="E15" s="20">
        <v>70</v>
      </c>
      <c r="F15" s="20">
        <v>56</v>
      </c>
      <c r="G15" s="20">
        <v>202</v>
      </c>
      <c r="H15" s="20">
        <v>0</v>
      </c>
      <c r="I15" s="20">
        <v>124</v>
      </c>
      <c r="J15" s="20">
        <v>182</v>
      </c>
      <c r="K15" s="20">
        <v>56</v>
      </c>
      <c r="L15" s="20">
        <v>11</v>
      </c>
      <c r="M15" s="20">
        <v>175</v>
      </c>
      <c r="N15" s="20">
        <v>0</v>
      </c>
      <c r="O15" s="20">
        <v>0</v>
      </c>
      <c r="P15" s="20">
        <v>124</v>
      </c>
      <c r="Q15" s="42">
        <v>52</v>
      </c>
      <c r="R15" s="42">
        <v>0</v>
      </c>
      <c r="S15" s="42">
        <v>0</v>
      </c>
      <c r="T15" s="42">
        <v>0</v>
      </c>
      <c r="U15" s="42">
        <v>0</v>
      </c>
      <c r="V15" s="38">
        <f t="shared" si="3"/>
        <v>183.72000000000003</v>
      </c>
      <c r="W15" s="43">
        <v>153.36</v>
      </c>
      <c r="X15" s="57">
        <v>0</v>
      </c>
      <c r="Y15" s="43">
        <v>1.08</v>
      </c>
      <c r="Z15" s="43">
        <v>29.28</v>
      </c>
      <c r="AA15" s="38">
        <f t="shared" si="4"/>
        <v>22.14</v>
      </c>
      <c r="AB15" s="43">
        <v>21.98</v>
      </c>
      <c r="AC15" s="57">
        <v>0</v>
      </c>
      <c r="AD15" s="43">
        <v>0.16</v>
      </c>
      <c r="AE15" s="57">
        <v>0</v>
      </c>
      <c r="AF15" s="46">
        <f t="shared" si="1"/>
        <v>607.182320441989</v>
      </c>
    </row>
    <row r="16" spans="1:32" s="2" customFormat="1" ht="39" customHeight="1">
      <c r="A16" s="27" t="s">
        <v>51</v>
      </c>
      <c r="B16" s="20">
        <v>614</v>
      </c>
      <c r="C16" s="20">
        <f t="shared" si="2"/>
        <v>886</v>
      </c>
      <c r="D16" s="20">
        <v>356</v>
      </c>
      <c r="E16" s="20">
        <v>236</v>
      </c>
      <c r="F16" s="20">
        <v>95</v>
      </c>
      <c r="G16" s="20">
        <v>253</v>
      </c>
      <c r="H16" s="20">
        <v>18</v>
      </c>
      <c r="I16" s="20">
        <v>129</v>
      </c>
      <c r="J16" s="20">
        <v>103</v>
      </c>
      <c r="K16" s="20">
        <v>636</v>
      </c>
      <c r="L16" s="20">
        <v>65</v>
      </c>
      <c r="M16" s="20">
        <v>230</v>
      </c>
      <c r="N16" s="20">
        <v>0</v>
      </c>
      <c r="O16" s="20">
        <v>0</v>
      </c>
      <c r="P16" s="20">
        <v>288</v>
      </c>
      <c r="Q16" s="20">
        <v>303</v>
      </c>
      <c r="R16" s="20">
        <v>5</v>
      </c>
      <c r="S16" s="20">
        <v>8</v>
      </c>
      <c r="T16" s="20">
        <v>4</v>
      </c>
      <c r="U16" s="20">
        <v>4</v>
      </c>
      <c r="V16" s="38">
        <f t="shared" si="3"/>
        <v>466.6568</v>
      </c>
      <c r="W16" s="38">
        <v>366.31679999999994</v>
      </c>
      <c r="X16" s="57">
        <v>0</v>
      </c>
      <c r="Y16" s="38">
        <v>2.66</v>
      </c>
      <c r="Z16" s="38">
        <v>97.68</v>
      </c>
      <c r="AA16" s="38">
        <f t="shared" si="4"/>
        <v>52.8266</v>
      </c>
      <c r="AB16" s="38">
        <v>52.4466</v>
      </c>
      <c r="AC16" s="57">
        <v>0</v>
      </c>
      <c r="AD16" s="38">
        <v>0.38</v>
      </c>
      <c r="AE16" s="57">
        <v>0</v>
      </c>
      <c r="AF16" s="46">
        <f t="shared" si="1"/>
        <v>591.9480812641084</v>
      </c>
    </row>
    <row r="17" spans="1:32" s="122" customFormat="1" ht="39" customHeight="1">
      <c r="A17" s="123" t="s">
        <v>52</v>
      </c>
      <c r="B17" s="89">
        <v>174</v>
      </c>
      <c r="C17" s="124">
        <f t="shared" si="2"/>
        <v>264</v>
      </c>
      <c r="D17" s="89">
        <v>130</v>
      </c>
      <c r="E17" s="89">
        <v>59</v>
      </c>
      <c r="F17" s="89">
        <v>29</v>
      </c>
      <c r="G17" s="89">
        <v>69</v>
      </c>
      <c r="H17" s="89">
        <v>27</v>
      </c>
      <c r="I17" s="89">
        <v>172</v>
      </c>
      <c r="J17" s="89">
        <v>37</v>
      </c>
      <c r="K17" s="89">
        <v>28</v>
      </c>
      <c r="L17" s="89">
        <v>170</v>
      </c>
      <c r="M17" s="89">
        <v>123</v>
      </c>
      <c r="N17" s="89">
        <v>170</v>
      </c>
      <c r="O17" s="89">
        <v>5</v>
      </c>
      <c r="P17" s="89">
        <v>199</v>
      </c>
      <c r="Q17" s="89">
        <v>13</v>
      </c>
      <c r="R17" s="89">
        <v>0</v>
      </c>
      <c r="S17" s="89">
        <v>0</v>
      </c>
      <c r="T17" s="89">
        <v>3</v>
      </c>
      <c r="U17" s="89">
        <v>7</v>
      </c>
      <c r="V17" s="127">
        <f t="shared" si="3"/>
        <v>150.09</v>
      </c>
      <c r="W17" s="128">
        <v>119.76</v>
      </c>
      <c r="X17" s="129">
        <v>0</v>
      </c>
      <c r="Y17" s="128">
        <v>0.63</v>
      </c>
      <c r="Z17" s="128">
        <v>29.7</v>
      </c>
      <c r="AA17" s="124">
        <f t="shared" si="4"/>
        <v>16.86</v>
      </c>
      <c r="AB17" s="128">
        <v>16.78</v>
      </c>
      <c r="AC17" s="129">
        <v>0</v>
      </c>
      <c r="AD17" s="128">
        <v>0.08</v>
      </c>
      <c r="AE17" s="129">
        <v>0</v>
      </c>
      <c r="AF17" s="132">
        <f t="shared" si="1"/>
        <v>635.6060606060606</v>
      </c>
    </row>
    <row r="18" spans="1:32" s="105" customFormat="1" ht="39" customHeight="1">
      <c r="A18" s="27" t="s">
        <v>53</v>
      </c>
      <c r="B18" s="20">
        <v>177</v>
      </c>
      <c r="C18" s="20">
        <f t="shared" si="2"/>
        <v>259</v>
      </c>
      <c r="D18" s="20">
        <v>107</v>
      </c>
      <c r="E18" s="20">
        <v>120</v>
      </c>
      <c r="F18" s="20">
        <v>28</v>
      </c>
      <c r="G18" s="20">
        <v>68</v>
      </c>
      <c r="H18" s="20">
        <v>17</v>
      </c>
      <c r="I18" s="20">
        <v>57</v>
      </c>
      <c r="J18" s="20">
        <v>42</v>
      </c>
      <c r="K18" s="20">
        <v>143</v>
      </c>
      <c r="L18" s="20">
        <v>40</v>
      </c>
      <c r="M18" s="20">
        <v>77</v>
      </c>
      <c r="N18" s="20">
        <v>29</v>
      </c>
      <c r="O18" s="20">
        <v>0</v>
      </c>
      <c r="P18" s="20">
        <v>157</v>
      </c>
      <c r="Q18" s="42">
        <v>0</v>
      </c>
      <c r="R18" s="42">
        <v>2</v>
      </c>
      <c r="S18" s="42">
        <v>5</v>
      </c>
      <c r="T18" s="42">
        <v>0</v>
      </c>
      <c r="U18" s="42">
        <v>1</v>
      </c>
      <c r="V18" s="38">
        <f t="shared" si="3"/>
        <v>151.04989999999998</v>
      </c>
      <c r="W18" s="43">
        <v>118.5599</v>
      </c>
      <c r="X18" s="57">
        <v>0</v>
      </c>
      <c r="Y18" s="43">
        <v>2.46</v>
      </c>
      <c r="Z18" s="43">
        <v>30.03</v>
      </c>
      <c r="AA18" s="38">
        <f t="shared" si="4"/>
        <v>16.958000000000002</v>
      </c>
      <c r="AB18" s="43">
        <v>16.608</v>
      </c>
      <c r="AC18" s="57">
        <v>0</v>
      </c>
      <c r="AD18" s="43">
        <v>0.35</v>
      </c>
      <c r="AE18" s="57">
        <v>0</v>
      </c>
      <c r="AF18" s="46">
        <f t="shared" si="1"/>
        <v>641.2355212355212</v>
      </c>
    </row>
    <row r="19" spans="1:32" s="4" customFormat="1" ht="39" customHeight="1">
      <c r="A19" s="110" t="s">
        <v>54</v>
      </c>
      <c r="B19" s="53">
        <v>232</v>
      </c>
      <c r="C19" s="111">
        <f t="shared" si="2"/>
        <v>326</v>
      </c>
      <c r="D19" s="53">
        <v>130</v>
      </c>
      <c r="E19" s="53">
        <v>59</v>
      </c>
      <c r="F19" s="53">
        <v>23</v>
      </c>
      <c r="G19" s="53">
        <v>114</v>
      </c>
      <c r="H19" s="53">
        <v>41</v>
      </c>
      <c r="I19" s="53">
        <v>75</v>
      </c>
      <c r="J19" s="53">
        <v>98</v>
      </c>
      <c r="K19" s="53">
        <v>112</v>
      </c>
      <c r="L19" s="53">
        <v>57</v>
      </c>
      <c r="M19" s="53">
        <v>110</v>
      </c>
      <c r="N19" s="53">
        <v>15</v>
      </c>
      <c r="O19" s="53">
        <v>0</v>
      </c>
      <c r="P19" s="53">
        <v>101</v>
      </c>
      <c r="Q19" s="53">
        <v>43</v>
      </c>
      <c r="R19" s="67">
        <v>1</v>
      </c>
      <c r="S19" s="67">
        <v>1</v>
      </c>
      <c r="T19" s="67">
        <v>1</v>
      </c>
      <c r="U19" s="67">
        <v>1</v>
      </c>
      <c r="V19" s="116">
        <f t="shared" si="3"/>
        <v>187.74869999999999</v>
      </c>
      <c r="W19" s="96">
        <v>159.7687</v>
      </c>
      <c r="X19" s="69">
        <v>0</v>
      </c>
      <c r="Y19" s="68">
        <v>0.54</v>
      </c>
      <c r="Z19" s="68">
        <v>27.44</v>
      </c>
      <c r="AA19" s="116">
        <f t="shared" si="4"/>
        <v>22.3645</v>
      </c>
      <c r="AB19" s="43">
        <v>22.2845</v>
      </c>
      <c r="AC19" s="57">
        <v>0</v>
      </c>
      <c r="AD19" s="57">
        <v>0.08</v>
      </c>
      <c r="AE19" s="67">
        <v>0</v>
      </c>
      <c r="AF19" s="120">
        <f t="shared" si="1"/>
        <v>683.5736196319018</v>
      </c>
    </row>
    <row r="20" spans="1:32" s="2" customFormat="1" ht="39" customHeight="1">
      <c r="A20" s="27" t="s">
        <v>55</v>
      </c>
      <c r="B20" s="20">
        <v>241</v>
      </c>
      <c r="C20" s="20">
        <f t="shared" si="2"/>
        <v>350</v>
      </c>
      <c r="D20" s="20">
        <v>172</v>
      </c>
      <c r="E20" s="20">
        <v>73</v>
      </c>
      <c r="F20" s="20">
        <v>59</v>
      </c>
      <c r="G20" s="20">
        <v>135</v>
      </c>
      <c r="H20" s="20">
        <v>10</v>
      </c>
      <c r="I20" s="20">
        <v>37</v>
      </c>
      <c r="J20" s="20">
        <v>89</v>
      </c>
      <c r="K20" s="20">
        <v>214</v>
      </c>
      <c r="L20" s="20">
        <v>26</v>
      </c>
      <c r="M20" s="20">
        <v>135</v>
      </c>
      <c r="N20" s="20">
        <v>1</v>
      </c>
      <c r="O20" s="20">
        <v>0</v>
      </c>
      <c r="P20" s="20">
        <v>180</v>
      </c>
      <c r="Q20" s="42">
        <v>8</v>
      </c>
      <c r="R20" s="42">
        <v>4</v>
      </c>
      <c r="S20" s="42">
        <v>5</v>
      </c>
      <c r="T20" s="42">
        <v>0</v>
      </c>
      <c r="U20" s="42">
        <v>2</v>
      </c>
      <c r="V20" s="38">
        <f t="shared" si="3"/>
        <v>180.16</v>
      </c>
      <c r="W20" s="57">
        <v>151.43</v>
      </c>
      <c r="X20" s="57">
        <v>0</v>
      </c>
      <c r="Y20" s="57">
        <v>0.97</v>
      </c>
      <c r="Z20" s="57">
        <v>27.76</v>
      </c>
      <c r="AA20" s="38">
        <f t="shared" si="4"/>
        <v>22.009999999999998</v>
      </c>
      <c r="AB20" s="38">
        <v>21.86</v>
      </c>
      <c r="AC20" s="57">
        <v>0</v>
      </c>
      <c r="AD20" s="38">
        <v>0.15</v>
      </c>
      <c r="AE20" s="57">
        <v>0</v>
      </c>
      <c r="AF20" s="46">
        <f t="shared" si="1"/>
        <v>624.5714285714286</v>
      </c>
    </row>
    <row r="21" spans="1:32" s="2" customFormat="1" ht="39" customHeight="1">
      <c r="A21" s="27" t="s">
        <v>56</v>
      </c>
      <c r="B21" s="20">
        <v>418</v>
      </c>
      <c r="C21" s="20">
        <f t="shared" si="2"/>
        <v>549</v>
      </c>
      <c r="D21" s="20">
        <v>270</v>
      </c>
      <c r="E21" s="20">
        <v>191</v>
      </c>
      <c r="F21" s="20">
        <v>42</v>
      </c>
      <c r="G21" s="20">
        <v>175</v>
      </c>
      <c r="H21" s="20">
        <v>46</v>
      </c>
      <c r="I21" s="20">
        <v>231</v>
      </c>
      <c r="J21" s="20">
        <v>208</v>
      </c>
      <c r="K21" s="20">
        <v>64</v>
      </c>
      <c r="L21" s="20">
        <v>191</v>
      </c>
      <c r="M21" s="20">
        <v>183</v>
      </c>
      <c r="N21" s="20">
        <v>12</v>
      </c>
      <c r="O21" s="20">
        <v>18</v>
      </c>
      <c r="P21" s="20">
        <v>123</v>
      </c>
      <c r="Q21" s="20">
        <v>22</v>
      </c>
      <c r="R21" s="20">
        <v>0</v>
      </c>
      <c r="S21" s="20">
        <v>0</v>
      </c>
      <c r="T21" s="20">
        <v>0</v>
      </c>
      <c r="U21" s="20">
        <v>1</v>
      </c>
      <c r="V21" s="38">
        <f t="shared" si="3"/>
        <v>291.78</v>
      </c>
      <c r="W21" s="38">
        <v>247.28</v>
      </c>
      <c r="X21" s="57">
        <v>0</v>
      </c>
      <c r="Y21" s="38">
        <v>0.6599999999999999</v>
      </c>
      <c r="Z21" s="38">
        <v>43.84</v>
      </c>
      <c r="AA21" s="38">
        <f t="shared" si="4"/>
        <v>35.36000000000001</v>
      </c>
      <c r="AB21" s="38">
        <v>35.27</v>
      </c>
      <c r="AC21" s="57">
        <v>0</v>
      </c>
      <c r="AD21" s="38">
        <v>0.09</v>
      </c>
      <c r="AE21" s="57">
        <v>0</v>
      </c>
      <c r="AF21" s="46">
        <f t="shared" si="1"/>
        <v>642.440801457195</v>
      </c>
    </row>
    <row r="22" spans="1:32" s="103" customFormat="1" ht="39" customHeight="1">
      <c r="A22" s="27" t="s">
        <v>57</v>
      </c>
      <c r="B22" s="20">
        <v>22</v>
      </c>
      <c r="C22" s="20">
        <f t="shared" si="2"/>
        <v>25</v>
      </c>
      <c r="D22" s="20">
        <v>12</v>
      </c>
      <c r="E22" s="20">
        <v>7</v>
      </c>
      <c r="F22" s="20">
        <v>2</v>
      </c>
      <c r="G22" s="20">
        <v>12</v>
      </c>
      <c r="H22" s="20">
        <v>0</v>
      </c>
      <c r="I22" s="20">
        <v>10</v>
      </c>
      <c r="J22" s="20">
        <v>5</v>
      </c>
      <c r="K22" s="20">
        <v>10</v>
      </c>
      <c r="L22" s="20">
        <v>12</v>
      </c>
      <c r="M22" s="20">
        <v>12</v>
      </c>
      <c r="N22" s="20">
        <v>0</v>
      </c>
      <c r="O22" s="20">
        <v>0</v>
      </c>
      <c r="P22" s="20">
        <v>1</v>
      </c>
      <c r="Q22" s="42">
        <v>0</v>
      </c>
      <c r="R22" s="42">
        <v>1</v>
      </c>
      <c r="S22" s="42">
        <v>1</v>
      </c>
      <c r="T22" s="42">
        <v>0</v>
      </c>
      <c r="U22" s="42">
        <v>0</v>
      </c>
      <c r="V22" s="38">
        <f t="shared" si="3"/>
        <v>15.624</v>
      </c>
      <c r="W22" s="38">
        <v>12.844</v>
      </c>
      <c r="X22" s="57">
        <v>0</v>
      </c>
      <c r="Y22" s="38">
        <v>0.14</v>
      </c>
      <c r="Z22" s="38">
        <v>2.64</v>
      </c>
      <c r="AA22" s="38">
        <f t="shared" si="4"/>
        <v>1.92</v>
      </c>
      <c r="AB22" s="38">
        <v>1.9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100" workbookViewId="0" topLeftCell="A3">
      <selection activeCell="A15" sqref="A15:IV15"/>
    </sheetView>
  </sheetViews>
  <sheetFormatPr defaultColWidth="8.75390625" defaultRowHeight="14.25"/>
  <cols>
    <col min="1" max="1" width="8.00390625" style="5" customWidth="1"/>
    <col min="2" max="2" width="8.75390625" style="4" customWidth="1"/>
    <col min="3" max="3" width="9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customWidth="1"/>
    <col min="19" max="19" width="6.375" style="6" customWidth="1"/>
    <col min="20" max="20" width="5.75390625" style="4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74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3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70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75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5384</v>
      </c>
      <c r="C9" s="20">
        <f t="shared" si="0"/>
        <v>7400</v>
      </c>
      <c r="D9" s="20">
        <f t="shared" si="0"/>
        <v>3226</v>
      </c>
      <c r="E9" s="20">
        <f t="shared" si="0"/>
        <v>2229</v>
      </c>
      <c r="F9" s="20">
        <f t="shared" si="0"/>
        <v>750</v>
      </c>
      <c r="G9" s="20">
        <f t="shared" si="0"/>
        <v>2689</v>
      </c>
      <c r="H9" s="20">
        <f t="shared" si="0"/>
        <v>617</v>
      </c>
      <c r="I9" s="20">
        <f t="shared" si="0"/>
        <v>1555</v>
      </c>
      <c r="J9" s="20">
        <f t="shared" si="0"/>
        <v>1835</v>
      </c>
      <c r="K9" s="20">
        <f t="shared" si="0"/>
        <v>3393</v>
      </c>
      <c r="L9" s="20">
        <f t="shared" si="0"/>
        <v>1203</v>
      </c>
      <c r="M9" s="20">
        <f t="shared" si="0"/>
        <v>3098</v>
      </c>
      <c r="N9" s="20">
        <f t="shared" si="0"/>
        <v>383</v>
      </c>
      <c r="O9" s="20">
        <f t="shared" si="0"/>
        <v>25</v>
      </c>
      <c r="P9" s="20">
        <f t="shared" si="0"/>
        <v>2350</v>
      </c>
      <c r="Q9" s="20">
        <f t="shared" si="0"/>
        <v>977</v>
      </c>
      <c r="R9" s="20">
        <f t="shared" si="0"/>
        <v>23</v>
      </c>
      <c r="S9" s="20">
        <f t="shared" si="0"/>
        <v>32</v>
      </c>
      <c r="T9" s="20">
        <f t="shared" si="0"/>
        <v>42</v>
      </c>
      <c r="U9" s="20">
        <f t="shared" si="0"/>
        <v>57</v>
      </c>
      <c r="V9" s="43">
        <f t="shared" si="0"/>
        <v>4061.9247</v>
      </c>
      <c r="W9" s="43">
        <f t="shared" si="0"/>
        <v>2931.2446999999997</v>
      </c>
      <c r="X9" s="20">
        <f t="shared" si="0"/>
        <v>0</v>
      </c>
      <c r="Y9" s="20">
        <f t="shared" si="0"/>
        <v>17.650000000000002</v>
      </c>
      <c r="Z9" s="20">
        <f t="shared" si="0"/>
        <v>1113.0300000000002</v>
      </c>
      <c r="AA9" s="20">
        <f t="shared" si="0"/>
        <v>487.3229</v>
      </c>
      <c r="AB9" s="43">
        <f t="shared" si="0"/>
        <v>484.43289999999996</v>
      </c>
      <c r="AC9" s="20">
        <f t="shared" si="0"/>
        <v>0</v>
      </c>
      <c r="AD9" s="20">
        <f t="shared" si="0"/>
        <v>2.8899999999999992</v>
      </c>
      <c r="AE9" s="20">
        <f t="shared" si="0"/>
        <v>0</v>
      </c>
      <c r="AF9" s="46">
        <f aca="true" t="shared" si="1" ref="AF9:AF22">AB9/C9*10000</f>
        <v>654.6390540540541</v>
      </c>
    </row>
    <row r="10" spans="1:32" s="101" customFormat="1" ht="39" customHeight="1">
      <c r="A10" s="27" t="s">
        <v>45</v>
      </c>
      <c r="B10" s="20">
        <v>323</v>
      </c>
      <c r="C10" s="20">
        <f aca="true" t="shared" si="2" ref="C10:C22">SUM(H10:K10)</f>
        <v>419</v>
      </c>
      <c r="D10" s="20">
        <v>158</v>
      </c>
      <c r="E10" s="20">
        <v>121</v>
      </c>
      <c r="F10" s="20">
        <v>43</v>
      </c>
      <c r="G10" s="20">
        <v>258</v>
      </c>
      <c r="H10" s="20">
        <v>42</v>
      </c>
      <c r="I10" s="20">
        <v>63</v>
      </c>
      <c r="J10" s="20">
        <v>144</v>
      </c>
      <c r="K10" s="20">
        <v>170</v>
      </c>
      <c r="L10" s="20">
        <v>18</v>
      </c>
      <c r="M10" s="20">
        <v>259</v>
      </c>
      <c r="N10" s="20">
        <v>26</v>
      </c>
      <c r="O10" s="20">
        <v>0</v>
      </c>
      <c r="P10" s="20">
        <v>65</v>
      </c>
      <c r="Q10" s="20">
        <v>51</v>
      </c>
      <c r="R10" s="20">
        <v>0</v>
      </c>
      <c r="S10" s="20">
        <v>0</v>
      </c>
      <c r="T10" s="20">
        <v>1</v>
      </c>
      <c r="U10" s="42">
        <v>1</v>
      </c>
      <c r="V10" s="38">
        <f aca="true" t="shared" si="3" ref="V10:V22">W10+X10+Y10+Z10</f>
        <v>265.22</v>
      </c>
      <c r="W10" s="112">
        <v>176.59</v>
      </c>
      <c r="X10" s="112">
        <v>0</v>
      </c>
      <c r="Y10" s="112">
        <v>0.57</v>
      </c>
      <c r="Z10" s="112">
        <v>88.06</v>
      </c>
      <c r="AA10" s="38">
        <f aca="true" t="shared" si="4" ref="AA10:AA22">AB10+AC10+AD10+AE10</f>
        <v>29.68</v>
      </c>
      <c r="AB10" s="117">
        <v>29.58</v>
      </c>
      <c r="AC10" s="118">
        <v>0</v>
      </c>
      <c r="AD10" s="117">
        <v>0.1</v>
      </c>
      <c r="AE10" s="112">
        <v>0</v>
      </c>
      <c r="AF10" s="46">
        <f t="shared" si="1"/>
        <v>705.9665871121717</v>
      </c>
    </row>
    <row r="11" spans="1:32" s="102" customFormat="1" ht="39" customHeight="1">
      <c r="A11" s="85" t="s">
        <v>46</v>
      </c>
      <c r="B11" s="47">
        <v>1002</v>
      </c>
      <c r="C11" s="86">
        <f t="shared" si="2"/>
        <v>1270</v>
      </c>
      <c r="D11" s="48">
        <v>490</v>
      </c>
      <c r="E11" s="48">
        <v>495</v>
      </c>
      <c r="F11" s="48">
        <v>88</v>
      </c>
      <c r="G11" s="48">
        <v>630</v>
      </c>
      <c r="H11" s="48">
        <v>180</v>
      </c>
      <c r="I11" s="48">
        <v>187</v>
      </c>
      <c r="J11" s="48">
        <v>406</v>
      </c>
      <c r="K11" s="86">
        <v>497</v>
      </c>
      <c r="L11" s="20">
        <v>156</v>
      </c>
      <c r="M11" s="20">
        <v>610</v>
      </c>
      <c r="N11" s="20">
        <v>58</v>
      </c>
      <c r="O11" s="20">
        <v>2</v>
      </c>
      <c r="P11" s="20">
        <v>269</v>
      </c>
      <c r="Q11" s="88">
        <v>175</v>
      </c>
      <c r="R11" s="89">
        <v>5</v>
      </c>
      <c r="S11" s="89">
        <v>5</v>
      </c>
      <c r="T11" s="89">
        <v>12</v>
      </c>
      <c r="U11" s="89">
        <v>16</v>
      </c>
      <c r="V11" s="90">
        <f t="shared" si="3"/>
        <v>766.0799999999999</v>
      </c>
      <c r="W11" s="38">
        <v>529.81</v>
      </c>
      <c r="X11" s="57">
        <v>0</v>
      </c>
      <c r="Y11" s="38">
        <v>2.3600000000000003</v>
      </c>
      <c r="Z11" s="38">
        <v>233.91</v>
      </c>
      <c r="AA11" s="90">
        <f t="shared" si="4"/>
        <v>87.18</v>
      </c>
      <c r="AB11" s="38">
        <v>86.79</v>
      </c>
      <c r="AC11" s="57">
        <v>0</v>
      </c>
      <c r="AD11" s="38">
        <v>0.39</v>
      </c>
      <c r="AE11" s="57">
        <v>0</v>
      </c>
      <c r="AF11" s="97">
        <f t="shared" si="1"/>
        <v>683.3858267716536</v>
      </c>
    </row>
    <row r="12" spans="1:32" s="2" customFormat="1" ht="39" customHeight="1">
      <c r="A12" s="75" t="s">
        <v>47</v>
      </c>
      <c r="B12" s="20">
        <v>1079</v>
      </c>
      <c r="C12" s="20">
        <f t="shared" si="2"/>
        <v>1434</v>
      </c>
      <c r="D12" s="20">
        <v>677</v>
      </c>
      <c r="E12" s="20">
        <v>405</v>
      </c>
      <c r="F12" s="20">
        <v>171</v>
      </c>
      <c r="G12" s="20">
        <v>286</v>
      </c>
      <c r="H12" s="20">
        <v>83</v>
      </c>
      <c r="I12" s="20">
        <v>256</v>
      </c>
      <c r="J12" s="20">
        <v>269</v>
      </c>
      <c r="K12" s="20">
        <v>826</v>
      </c>
      <c r="L12" s="20">
        <v>328</v>
      </c>
      <c r="M12" s="20">
        <v>688</v>
      </c>
      <c r="N12" s="20">
        <v>0</v>
      </c>
      <c r="O12" s="20">
        <v>0</v>
      </c>
      <c r="P12" s="20">
        <v>197</v>
      </c>
      <c r="Q12" s="42">
        <v>221</v>
      </c>
      <c r="R12" s="42">
        <v>8</v>
      </c>
      <c r="S12" s="42">
        <v>13</v>
      </c>
      <c r="T12" s="42">
        <v>12</v>
      </c>
      <c r="U12" s="42">
        <v>13</v>
      </c>
      <c r="V12" s="38">
        <f t="shared" si="3"/>
        <v>868.1644000000001</v>
      </c>
      <c r="W12" s="38">
        <v>595.1344</v>
      </c>
      <c r="X12" s="57">
        <v>0</v>
      </c>
      <c r="Y12" s="38">
        <v>2.86</v>
      </c>
      <c r="Z12" s="38">
        <v>270.17</v>
      </c>
      <c r="AA12" s="38">
        <f t="shared" si="4"/>
        <v>99.5954</v>
      </c>
      <c r="AB12" s="38">
        <v>99.1354</v>
      </c>
      <c r="AC12" s="57">
        <v>0</v>
      </c>
      <c r="AD12" s="38">
        <v>0.46</v>
      </c>
      <c r="AE12" s="57">
        <v>0</v>
      </c>
      <c r="AF12" s="46">
        <f t="shared" si="1"/>
        <v>691.3207810320781</v>
      </c>
    </row>
    <row r="13" spans="1:32" s="3" customFormat="1" ht="39" customHeight="1">
      <c r="A13" s="27" t="s">
        <v>48</v>
      </c>
      <c r="B13" s="106">
        <v>495</v>
      </c>
      <c r="C13" s="20">
        <f t="shared" si="2"/>
        <v>681</v>
      </c>
      <c r="D13" s="20">
        <v>308</v>
      </c>
      <c r="E13" s="20">
        <v>195</v>
      </c>
      <c r="F13" s="20">
        <v>77</v>
      </c>
      <c r="G13" s="20">
        <v>255</v>
      </c>
      <c r="H13" s="20">
        <v>53</v>
      </c>
      <c r="I13" s="20">
        <v>152</v>
      </c>
      <c r="J13" s="20">
        <v>93</v>
      </c>
      <c r="K13" s="20">
        <v>383</v>
      </c>
      <c r="L13" s="20">
        <v>59</v>
      </c>
      <c r="M13" s="20">
        <v>255</v>
      </c>
      <c r="N13" s="20">
        <v>66</v>
      </c>
      <c r="O13" s="20">
        <v>0</v>
      </c>
      <c r="P13" s="20">
        <v>476</v>
      </c>
      <c r="Q13" s="20">
        <v>0</v>
      </c>
      <c r="R13" s="77">
        <v>4</v>
      </c>
      <c r="S13" s="77">
        <v>5</v>
      </c>
      <c r="T13" s="77">
        <v>4</v>
      </c>
      <c r="U13" s="77">
        <v>6</v>
      </c>
      <c r="V13" s="38">
        <f t="shared" si="3"/>
        <v>387.5</v>
      </c>
      <c r="W13" s="38">
        <v>255.92</v>
      </c>
      <c r="X13" s="57">
        <v>0</v>
      </c>
      <c r="Y13" s="38">
        <v>1.91</v>
      </c>
      <c r="Z13" s="38">
        <v>129.67</v>
      </c>
      <c r="AA13" s="38">
        <f t="shared" si="4"/>
        <v>42.83</v>
      </c>
      <c r="AB13" s="98">
        <v>42.53</v>
      </c>
      <c r="AC13" s="57">
        <v>0</v>
      </c>
      <c r="AD13" s="99">
        <v>0.3</v>
      </c>
      <c r="AE13" s="57">
        <v>0</v>
      </c>
      <c r="AF13" s="46">
        <f t="shared" si="1"/>
        <v>624.5227606461086</v>
      </c>
    </row>
    <row r="14" spans="1:32" s="103" customFormat="1" ht="39" customHeight="1">
      <c r="A14" s="27" t="s">
        <v>49</v>
      </c>
      <c r="B14" s="20">
        <v>366</v>
      </c>
      <c r="C14" s="20">
        <f t="shared" si="2"/>
        <v>579</v>
      </c>
      <c r="D14" s="20">
        <v>272</v>
      </c>
      <c r="E14" s="20">
        <v>203</v>
      </c>
      <c r="F14" s="20">
        <v>54</v>
      </c>
      <c r="G14" s="20">
        <v>261</v>
      </c>
      <c r="H14" s="20">
        <v>97</v>
      </c>
      <c r="I14" s="20">
        <v>60</v>
      </c>
      <c r="J14" s="20">
        <v>167</v>
      </c>
      <c r="K14" s="20">
        <v>255</v>
      </c>
      <c r="L14" s="20">
        <v>69</v>
      </c>
      <c r="M14" s="20">
        <v>261</v>
      </c>
      <c r="N14" s="20">
        <v>5</v>
      </c>
      <c r="O14" s="20">
        <v>0</v>
      </c>
      <c r="P14" s="20">
        <v>154</v>
      </c>
      <c r="Q14" s="42">
        <v>90</v>
      </c>
      <c r="R14" s="42">
        <v>1</v>
      </c>
      <c r="S14" s="42">
        <v>4</v>
      </c>
      <c r="T14" s="42">
        <v>0</v>
      </c>
      <c r="U14" s="42">
        <v>1</v>
      </c>
      <c r="V14" s="20">
        <f t="shared" si="3"/>
        <v>338.57</v>
      </c>
      <c r="W14" s="38">
        <v>233.6</v>
      </c>
      <c r="X14" s="57">
        <v>0</v>
      </c>
      <c r="Y14" s="38">
        <v>2.12</v>
      </c>
      <c r="Z14" s="38">
        <v>102.85</v>
      </c>
      <c r="AA14" s="20">
        <f t="shared" si="4"/>
        <v>38.36</v>
      </c>
      <c r="AB14" s="38">
        <v>38</v>
      </c>
      <c r="AC14" s="57">
        <v>0</v>
      </c>
      <c r="AD14" s="38">
        <v>0.36</v>
      </c>
      <c r="AE14" s="57">
        <v>0</v>
      </c>
      <c r="AF14" s="46">
        <f t="shared" si="1"/>
        <v>656.3039723661486</v>
      </c>
    </row>
    <row r="15" spans="1:32" s="2" customFormat="1" ht="39" customHeight="1">
      <c r="A15" s="27" t="s">
        <v>50</v>
      </c>
      <c r="B15" s="20">
        <v>246</v>
      </c>
      <c r="C15" s="20">
        <f t="shared" si="2"/>
        <v>362</v>
      </c>
      <c r="D15" s="20">
        <v>144</v>
      </c>
      <c r="E15" s="20">
        <v>70</v>
      </c>
      <c r="F15" s="20">
        <v>56</v>
      </c>
      <c r="G15" s="20">
        <v>202</v>
      </c>
      <c r="H15" s="20">
        <v>0</v>
      </c>
      <c r="I15" s="20">
        <v>124</v>
      </c>
      <c r="J15" s="20">
        <v>182</v>
      </c>
      <c r="K15" s="20">
        <v>56</v>
      </c>
      <c r="L15" s="20">
        <v>11</v>
      </c>
      <c r="M15" s="20">
        <v>175</v>
      </c>
      <c r="N15" s="20">
        <v>0</v>
      </c>
      <c r="O15" s="20">
        <v>0</v>
      </c>
      <c r="P15" s="20">
        <v>124</v>
      </c>
      <c r="Q15" s="42">
        <v>52</v>
      </c>
      <c r="R15" s="42">
        <v>0</v>
      </c>
      <c r="S15" s="42">
        <v>0</v>
      </c>
      <c r="T15" s="42">
        <v>6</v>
      </c>
      <c r="U15" s="42">
        <v>10</v>
      </c>
      <c r="V15" s="38">
        <f t="shared" si="3"/>
        <v>161.58</v>
      </c>
      <c r="W15" s="43">
        <v>131.38000000000002</v>
      </c>
      <c r="X15" s="57">
        <v>0</v>
      </c>
      <c r="Y15" s="43">
        <v>0.92</v>
      </c>
      <c r="Z15" s="43">
        <v>29.28</v>
      </c>
      <c r="AA15" s="38">
        <f t="shared" si="4"/>
        <v>21.65</v>
      </c>
      <c r="AB15" s="43">
        <v>21.52</v>
      </c>
      <c r="AC15" s="57">
        <v>0</v>
      </c>
      <c r="AD15" s="43">
        <v>0.13</v>
      </c>
      <c r="AE15" s="57">
        <v>0</v>
      </c>
      <c r="AF15" s="46">
        <f t="shared" si="1"/>
        <v>594.4751381215469</v>
      </c>
    </row>
    <row r="16" spans="1:32" s="2" customFormat="1" ht="39" customHeight="1">
      <c r="A16" s="27" t="s">
        <v>51</v>
      </c>
      <c r="B16" s="20">
        <v>613</v>
      </c>
      <c r="C16" s="20">
        <f t="shared" si="2"/>
        <v>882</v>
      </c>
      <c r="D16" s="20">
        <v>355</v>
      </c>
      <c r="E16" s="20">
        <v>237</v>
      </c>
      <c r="F16" s="20">
        <v>90</v>
      </c>
      <c r="G16" s="20">
        <v>253</v>
      </c>
      <c r="H16" s="20">
        <v>18</v>
      </c>
      <c r="I16" s="20">
        <v>129</v>
      </c>
      <c r="J16" s="20">
        <v>103</v>
      </c>
      <c r="K16" s="20">
        <v>632</v>
      </c>
      <c r="L16" s="20">
        <v>65</v>
      </c>
      <c r="M16" s="20">
        <v>229</v>
      </c>
      <c r="N16" s="20">
        <v>0</v>
      </c>
      <c r="O16" s="20">
        <v>0</v>
      </c>
      <c r="P16" s="20">
        <v>286</v>
      </c>
      <c r="Q16" s="20">
        <v>302</v>
      </c>
      <c r="R16" s="20">
        <v>2</v>
      </c>
      <c r="S16" s="20">
        <v>2</v>
      </c>
      <c r="T16" s="20">
        <v>1</v>
      </c>
      <c r="U16" s="20">
        <v>1</v>
      </c>
      <c r="V16" s="38">
        <f t="shared" si="3"/>
        <v>413.83019999999993</v>
      </c>
      <c r="W16" s="38">
        <v>313.87019999999995</v>
      </c>
      <c r="X16" s="57">
        <v>0</v>
      </c>
      <c r="Y16" s="38">
        <v>2.2800000000000002</v>
      </c>
      <c r="Z16" s="38">
        <v>97.68</v>
      </c>
      <c r="AA16" s="38">
        <f t="shared" si="4"/>
        <v>52.632600000000004</v>
      </c>
      <c r="AB16" s="38">
        <v>52.2526</v>
      </c>
      <c r="AC16" s="57">
        <v>0</v>
      </c>
      <c r="AD16" s="38">
        <v>0.38</v>
      </c>
      <c r="AE16" s="57">
        <v>0</v>
      </c>
      <c r="AF16" s="46">
        <f t="shared" si="1"/>
        <v>592.4331065759637</v>
      </c>
    </row>
    <row r="17" spans="1:32" s="104" customFormat="1" ht="39" customHeight="1">
      <c r="A17" s="107" t="s">
        <v>52</v>
      </c>
      <c r="B17" s="108">
        <v>177</v>
      </c>
      <c r="C17" s="109">
        <f t="shared" si="2"/>
        <v>271</v>
      </c>
      <c r="D17" s="108">
        <v>131</v>
      </c>
      <c r="E17" s="108">
        <v>60</v>
      </c>
      <c r="F17" s="108">
        <v>29</v>
      </c>
      <c r="G17" s="108">
        <v>69</v>
      </c>
      <c r="H17" s="108">
        <v>30</v>
      </c>
      <c r="I17" s="108">
        <v>174</v>
      </c>
      <c r="J17" s="108">
        <v>38</v>
      </c>
      <c r="K17" s="108">
        <v>29</v>
      </c>
      <c r="L17" s="108">
        <v>172</v>
      </c>
      <c r="M17" s="108">
        <v>123</v>
      </c>
      <c r="N17" s="108">
        <v>171</v>
      </c>
      <c r="O17" s="108">
        <v>5</v>
      </c>
      <c r="P17" s="108">
        <v>199</v>
      </c>
      <c r="Q17" s="108">
        <v>14</v>
      </c>
      <c r="R17" s="108">
        <v>1</v>
      </c>
      <c r="S17" s="108">
        <v>1</v>
      </c>
      <c r="T17" s="108">
        <v>0</v>
      </c>
      <c r="U17" s="108">
        <v>0</v>
      </c>
      <c r="V17" s="113">
        <f t="shared" si="3"/>
        <v>133.23</v>
      </c>
      <c r="W17" s="114">
        <v>102.98</v>
      </c>
      <c r="X17" s="115">
        <v>0</v>
      </c>
      <c r="Y17" s="114">
        <v>0.55</v>
      </c>
      <c r="Z17" s="114">
        <v>29.7</v>
      </c>
      <c r="AA17" s="109">
        <f t="shared" si="4"/>
        <v>17.33</v>
      </c>
      <c r="AB17" s="114">
        <v>17.24</v>
      </c>
      <c r="AC17" s="115">
        <v>0</v>
      </c>
      <c r="AD17" s="114">
        <v>0.09</v>
      </c>
      <c r="AE17" s="115">
        <v>0</v>
      </c>
      <c r="AF17" s="119">
        <f t="shared" si="1"/>
        <v>636.1623616236162</v>
      </c>
    </row>
    <row r="18" spans="1:32" s="105" customFormat="1" ht="39" customHeight="1">
      <c r="A18" s="27" t="s">
        <v>53</v>
      </c>
      <c r="B18" s="20">
        <v>175</v>
      </c>
      <c r="C18" s="20">
        <f t="shared" si="2"/>
        <v>255</v>
      </c>
      <c r="D18" s="20">
        <v>107</v>
      </c>
      <c r="E18" s="20">
        <v>120</v>
      </c>
      <c r="F18" s="20">
        <v>28</v>
      </c>
      <c r="G18" s="20">
        <v>68</v>
      </c>
      <c r="H18" s="20">
        <v>17</v>
      </c>
      <c r="I18" s="20">
        <v>57</v>
      </c>
      <c r="J18" s="20">
        <v>42</v>
      </c>
      <c r="K18" s="20">
        <v>139</v>
      </c>
      <c r="L18" s="20">
        <v>40</v>
      </c>
      <c r="M18" s="20">
        <v>77</v>
      </c>
      <c r="N18" s="20">
        <v>29</v>
      </c>
      <c r="O18" s="20">
        <v>0</v>
      </c>
      <c r="P18" s="20">
        <v>157</v>
      </c>
      <c r="Q18" s="42">
        <v>0</v>
      </c>
      <c r="R18" s="42">
        <v>0</v>
      </c>
      <c r="S18" s="42">
        <v>0</v>
      </c>
      <c r="T18" s="42">
        <v>2</v>
      </c>
      <c r="U18" s="42">
        <v>4</v>
      </c>
      <c r="V18" s="38">
        <f t="shared" si="3"/>
        <v>134.0919</v>
      </c>
      <c r="W18" s="43">
        <v>101.9519</v>
      </c>
      <c r="X18" s="57">
        <v>0</v>
      </c>
      <c r="Y18" s="43">
        <v>2.11</v>
      </c>
      <c r="Z18" s="43">
        <v>30.03</v>
      </c>
      <c r="AA18" s="38">
        <f t="shared" si="4"/>
        <v>16.6566</v>
      </c>
      <c r="AB18" s="43">
        <v>16.3166</v>
      </c>
      <c r="AC18" s="57">
        <v>0</v>
      </c>
      <c r="AD18" s="43">
        <v>0.34</v>
      </c>
      <c r="AE18" s="57">
        <v>0</v>
      </c>
      <c r="AF18" s="46">
        <f t="shared" si="1"/>
        <v>639.8666666666668</v>
      </c>
    </row>
    <row r="19" spans="1:32" s="4" customFormat="1" ht="39" customHeight="1">
      <c r="A19" s="110" t="s">
        <v>54</v>
      </c>
      <c r="B19" s="53">
        <v>232</v>
      </c>
      <c r="C19" s="111">
        <f t="shared" si="2"/>
        <v>326</v>
      </c>
      <c r="D19" s="53">
        <v>130</v>
      </c>
      <c r="E19" s="53">
        <v>59</v>
      </c>
      <c r="F19" s="53">
        <v>23</v>
      </c>
      <c r="G19" s="53">
        <v>114</v>
      </c>
      <c r="H19" s="53">
        <v>41</v>
      </c>
      <c r="I19" s="53">
        <v>75</v>
      </c>
      <c r="J19" s="53">
        <v>98</v>
      </c>
      <c r="K19" s="53">
        <v>112</v>
      </c>
      <c r="L19" s="53">
        <v>57</v>
      </c>
      <c r="M19" s="53">
        <v>110</v>
      </c>
      <c r="N19" s="53">
        <v>15</v>
      </c>
      <c r="O19" s="53">
        <v>0</v>
      </c>
      <c r="P19" s="53">
        <v>101</v>
      </c>
      <c r="Q19" s="53">
        <v>43</v>
      </c>
      <c r="R19" s="67">
        <v>1</v>
      </c>
      <c r="S19" s="67">
        <v>1</v>
      </c>
      <c r="T19" s="67">
        <v>3</v>
      </c>
      <c r="U19" s="67">
        <v>3</v>
      </c>
      <c r="V19" s="116">
        <f t="shared" si="3"/>
        <v>165.3842</v>
      </c>
      <c r="W19" s="96">
        <v>137.4842</v>
      </c>
      <c r="X19" s="69">
        <v>0</v>
      </c>
      <c r="Y19" s="68">
        <v>0.46</v>
      </c>
      <c r="Z19" s="68">
        <v>27.44</v>
      </c>
      <c r="AA19" s="116">
        <f t="shared" si="4"/>
        <v>22.4043</v>
      </c>
      <c r="AB19" s="43">
        <v>22.3243</v>
      </c>
      <c r="AC19" s="57">
        <v>0</v>
      </c>
      <c r="AD19" s="57">
        <v>0.08</v>
      </c>
      <c r="AE19" s="67">
        <v>0</v>
      </c>
      <c r="AF19" s="120">
        <f t="shared" si="1"/>
        <v>684.7944785276073</v>
      </c>
    </row>
    <row r="20" spans="1:32" s="2" customFormat="1" ht="39" customHeight="1">
      <c r="A20" s="27" t="s">
        <v>55</v>
      </c>
      <c r="B20" s="20">
        <v>237</v>
      </c>
      <c r="C20" s="20">
        <f t="shared" si="2"/>
        <v>347</v>
      </c>
      <c r="D20" s="20">
        <v>172</v>
      </c>
      <c r="E20" s="20">
        <v>66</v>
      </c>
      <c r="F20" s="20">
        <v>47</v>
      </c>
      <c r="G20" s="20">
        <v>107</v>
      </c>
      <c r="H20" s="20">
        <v>10</v>
      </c>
      <c r="I20" s="20">
        <v>36</v>
      </c>
      <c r="J20" s="20">
        <v>80</v>
      </c>
      <c r="K20" s="20">
        <v>221</v>
      </c>
      <c r="L20" s="20">
        <v>25</v>
      </c>
      <c r="M20" s="20">
        <v>117</v>
      </c>
      <c r="N20" s="20">
        <v>1</v>
      </c>
      <c r="O20" s="20">
        <v>0</v>
      </c>
      <c r="P20" s="20">
        <v>197</v>
      </c>
      <c r="Q20" s="42">
        <v>7</v>
      </c>
      <c r="R20" s="42">
        <v>1</v>
      </c>
      <c r="S20" s="42">
        <v>1</v>
      </c>
      <c r="T20" s="42">
        <v>1</v>
      </c>
      <c r="U20" s="42">
        <v>1</v>
      </c>
      <c r="V20" s="38">
        <f t="shared" si="3"/>
        <v>158.14999999999998</v>
      </c>
      <c r="W20" s="57">
        <v>129.57</v>
      </c>
      <c r="X20" s="57">
        <v>0</v>
      </c>
      <c r="Y20" s="57">
        <v>0.82</v>
      </c>
      <c r="Z20" s="57">
        <v>27.76</v>
      </c>
      <c r="AA20" s="38">
        <f t="shared" si="4"/>
        <v>21.74</v>
      </c>
      <c r="AB20" s="38">
        <v>21.59</v>
      </c>
      <c r="AC20" s="57">
        <v>0</v>
      </c>
      <c r="AD20" s="38">
        <v>0.15</v>
      </c>
      <c r="AE20" s="57">
        <v>0</v>
      </c>
      <c r="AF20" s="46">
        <f t="shared" si="1"/>
        <v>622.1902017291067</v>
      </c>
    </row>
    <row r="21" spans="1:32" s="2" customFormat="1" ht="39" customHeight="1">
      <c r="A21" s="27" t="s">
        <v>56</v>
      </c>
      <c r="B21" s="20">
        <v>418</v>
      </c>
      <c r="C21" s="20">
        <f t="shared" si="2"/>
        <v>550</v>
      </c>
      <c r="D21" s="20">
        <v>270</v>
      </c>
      <c r="E21" s="20">
        <v>191</v>
      </c>
      <c r="F21" s="20">
        <v>42</v>
      </c>
      <c r="G21" s="20">
        <v>175</v>
      </c>
      <c r="H21" s="20">
        <v>46</v>
      </c>
      <c r="I21" s="20">
        <v>232</v>
      </c>
      <c r="J21" s="20">
        <v>208</v>
      </c>
      <c r="K21" s="20">
        <v>64</v>
      </c>
      <c r="L21" s="20">
        <v>191</v>
      </c>
      <c r="M21" s="20">
        <v>183</v>
      </c>
      <c r="N21" s="20">
        <v>12</v>
      </c>
      <c r="O21" s="20">
        <v>18</v>
      </c>
      <c r="P21" s="20">
        <v>124</v>
      </c>
      <c r="Q21" s="20">
        <v>22</v>
      </c>
      <c r="R21" s="20">
        <v>0</v>
      </c>
      <c r="S21" s="20">
        <v>0</v>
      </c>
      <c r="T21" s="20">
        <v>0</v>
      </c>
      <c r="U21" s="20">
        <v>1</v>
      </c>
      <c r="V21" s="38">
        <f t="shared" si="3"/>
        <v>256.41999999999996</v>
      </c>
      <c r="W21" s="38">
        <v>212.01</v>
      </c>
      <c r="X21" s="57">
        <v>0</v>
      </c>
      <c r="Y21" s="38">
        <v>0.57</v>
      </c>
      <c r="Z21" s="38">
        <v>43.84</v>
      </c>
      <c r="AA21" s="38">
        <f t="shared" si="4"/>
        <v>35.42</v>
      </c>
      <c r="AB21" s="38">
        <v>35.33</v>
      </c>
      <c r="AC21" s="57">
        <v>0</v>
      </c>
      <c r="AD21" s="38">
        <v>0.09</v>
      </c>
      <c r="AE21" s="57">
        <v>0</v>
      </c>
      <c r="AF21" s="46">
        <f t="shared" si="1"/>
        <v>642.3636363636364</v>
      </c>
    </row>
    <row r="22" spans="1:32" s="2" customFormat="1" ht="39" customHeight="1">
      <c r="A22" s="27" t="s">
        <v>57</v>
      </c>
      <c r="B22" s="20">
        <v>21</v>
      </c>
      <c r="C22" s="20">
        <f t="shared" si="2"/>
        <v>24</v>
      </c>
      <c r="D22" s="20">
        <v>12</v>
      </c>
      <c r="E22" s="20">
        <v>7</v>
      </c>
      <c r="F22" s="20">
        <v>2</v>
      </c>
      <c r="G22" s="20">
        <v>11</v>
      </c>
      <c r="H22" s="20">
        <v>0</v>
      </c>
      <c r="I22" s="20">
        <v>10</v>
      </c>
      <c r="J22" s="20">
        <v>5</v>
      </c>
      <c r="K22" s="20">
        <v>9</v>
      </c>
      <c r="L22" s="20">
        <v>12</v>
      </c>
      <c r="M22" s="20">
        <v>11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3"/>
        <v>13.704</v>
      </c>
      <c r="W22" s="38">
        <v>10.944</v>
      </c>
      <c r="X22" s="57">
        <v>0</v>
      </c>
      <c r="Y22" s="38">
        <v>0.12</v>
      </c>
      <c r="Z22" s="38">
        <v>2.64</v>
      </c>
      <c r="AA22" s="38">
        <f t="shared" si="4"/>
        <v>1.844</v>
      </c>
      <c r="AB22" s="38">
        <v>1.824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100" workbookViewId="0" topLeftCell="A1">
      <selection activeCell="A15" sqref="A15:IV15"/>
    </sheetView>
  </sheetViews>
  <sheetFormatPr defaultColWidth="8.75390625" defaultRowHeight="14.25"/>
  <cols>
    <col min="1" max="1" width="8.00390625" style="5" customWidth="1"/>
    <col min="2" max="2" width="6.50390625" style="4" hidden="1" customWidth="1"/>
    <col min="3" max="3" width="6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7.00390625" style="4" hidden="1" customWidth="1"/>
    <col min="19" max="19" width="6.375" style="6" customWidth="1"/>
    <col min="20" max="20" width="5.75390625" style="4" hidden="1" customWidth="1"/>
    <col min="21" max="21" width="6.75390625" style="6" customWidth="1"/>
    <col min="22" max="22" width="10.25390625" style="7" customWidth="1"/>
    <col min="23" max="23" width="11.25390625" style="7" customWidth="1"/>
    <col min="24" max="25" width="7.625" style="8" customWidth="1"/>
    <col min="26" max="26" width="10.50390625" style="8" customWidth="1"/>
    <col min="27" max="27" width="6.75390625" style="7" customWidth="1"/>
    <col min="28" max="28" width="10.1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ht="19.5" customHeight="1">
      <c r="A1" s="10" t="s">
        <v>0</v>
      </c>
    </row>
    <row r="2" spans="1:32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ht="27.75" customHeight="1">
      <c r="A3" s="13" t="s">
        <v>76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77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78</v>
      </c>
      <c r="AE4" s="18"/>
      <c r="AF4" s="30"/>
    </row>
    <row r="5" spans="1:32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79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56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5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ht="39" customHeight="1">
      <c r="A8" s="21" t="s">
        <v>43</v>
      </c>
      <c r="B8" s="20">
        <v>1</v>
      </c>
      <c r="C8" s="20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0">
        <v>18</v>
      </c>
      <c r="R8" s="20"/>
      <c r="S8" s="21">
        <v>19</v>
      </c>
      <c r="T8" s="20"/>
      <c r="U8" s="21">
        <v>20</v>
      </c>
      <c r="V8" s="20">
        <v>21</v>
      </c>
      <c r="W8" s="20">
        <v>22</v>
      </c>
      <c r="X8" s="21">
        <v>23</v>
      </c>
      <c r="Y8" s="21">
        <v>24</v>
      </c>
      <c r="Z8" s="21">
        <v>25</v>
      </c>
      <c r="AA8" s="20">
        <v>26</v>
      </c>
      <c r="AB8" s="20">
        <v>27</v>
      </c>
      <c r="AC8" s="21">
        <v>28</v>
      </c>
      <c r="AD8" s="21">
        <v>29</v>
      </c>
      <c r="AE8" s="21">
        <v>30</v>
      </c>
      <c r="AF8" s="20">
        <v>31</v>
      </c>
    </row>
    <row r="9" spans="1:32" ht="39" customHeight="1">
      <c r="A9" s="21" t="s">
        <v>44</v>
      </c>
      <c r="B9" s="20">
        <f aca="true" t="shared" si="0" ref="B9:AE9">SUM(B10:B22)</f>
        <v>5402</v>
      </c>
      <c r="C9" s="20">
        <f t="shared" si="0"/>
        <v>7425</v>
      </c>
      <c r="D9" s="20">
        <f t="shared" si="0"/>
        <v>3236</v>
      </c>
      <c r="E9" s="20">
        <f t="shared" si="0"/>
        <v>2245</v>
      </c>
      <c r="F9" s="20">
        <f t="shared" si="0"/>
        <v>749</v>
      </c>
      <c r="G9" s="20">
        <f t="shared" si="0"/>
        <v>2692</v>
      </c>
      <c r="H9" s="20">
        <f t="shared" si="0"/>
        <v>620</v>
      </c>
      <c r="I9" s="20">
        <f t="shared" si="0"/>
        <v>1567</v>
      </c>
      <c r="J9" s="20">
        <f t="shared" si="0"/>
        <v>1842</v>
      </c>
      <c r="K9" s="20">
        <f t="shared" si="0"/>
        <v>3396</v>
      </c>
      <c r="L9" s="20">
        <f t="shared" si="0"/>
        <v>1206</v>
      </c>
      <c r="M9" s="20">
        <f t="shared" si="0"/>
        <v>3088</v>
      </c>
      <c r="N9" s="20">
        <f t="shared" si="0"/>
        <v>384</v>
      </c>
      <c r="O9" s="20">
        <f t="shared" si="0"/>
        <v>25</v>
      </c>
      <c r="P9" s="20">
        <f t="shared" si="0"/>
        <v>2354</v>
      </c>
      <c r="Q9" s="20">
        <f t="shared" si="0"/>
        <v>1000</v>
      </c>
      <c r="R9" s="20">
        <f t="shared" si="0"/>
        <v>34</v>
      </c>
      <c r="S9" s="20">
        <f t="shared" si="0"/>
        <v>49</v>
      </c>
      <c r="T9" s="20">
        <f t="shared" si="0"/>
        <v>48</v>
      </c>
      <c r="U9" s="20">
        <f t="shared" si="0"/>
        <v>83</v>
      </c>
      <c r="V9" s="43">
        <f t="shared" si="0"/>
        <v>3574.6018</v>
      </c>
      <c r="W9" s="43">
        <f t="shared" si="0"/>
        <v>2446.8117999999995</v>
      </c>
      <c r="X9" s="20">
        <f t="shared" si="0"/>
        <v>20.8</v>
      </c>
      <c r="Y9" s="20">
        <f t="shared" si="0"/>
        <v>14.760000000000002</v>
      </c>
      <c r="Z9" s="20">
        <f t="shared" si="0"/>
        <v>1092.23</v>
      </c>
      <c r="AA9" s="20">
        <f t="shared" si="0"/>
        <v>488.4873</v>
      </c>
      <c r="AB9" s="43">
        <f t="shared" si="0"/>
        <v>485.56729999999993</v>
      </c>
      <c r="AC9" s="20">
        <f t="shared" si="0"/>
        <v>0</v>
      </c>
      <c r="AD9" s="20">
        <f t="shared" si="0"/>
        <v>2.92</v>
      </c>
      <c r="AE9" s="20">
        <f t="shared" si="0"/>
        <v>0</v>
      </c>
      <c r="AF9" s="46">
        <f aca="true" t="shared" si="1" ref="AF9:AF22">AB9/C9*10000</f>
        <v>653.9626936026934</v>
      </c>
    </row>
    <row r="10" spans="1:32" s="2" customFormat="1" ht="39" customHeight="1">
      <c r="A10" s="27" t="s">
        <v>45</v>
      </c>
      <c r="B10" s="20">
        <v>323</v>
      </c>
      <c r="C10" s="20">
        <f>SUM(H10:K10)</f>
        <v>420</v>
      </c>
      <c r="D10" s="20">
        <v>159</v>
      </c>
      <c r="E10" s="20">
        <v>122</v>
      </c>
      <c r="F10" s="20">
        <v>43</v>
      </c>
      <c r="G10" s="20">
        <v>258</v>
      </c>
      <c r="H10" s="20">
        <v>42</v>
      </c>
      <c r="I10" s="20">
        <v>63</v>
      </c>
      <c r="J10" s="20">
        <v>144</v>
      </c>
      <c r="K10" s="20">
        <v>171</v>
      </c>
      <c r="L10" s="20">
        <v>19</v>
      </c>
      <c r="M10" s="20">
        <v>259</v>
      </c>
      <c r="N10" s="20">
        <v>26</v>
      </c>
      <c r="O10" s="20">
        <v>0</v>
      </c>
      <c r="P10" s="20">
        <v>65</v>
      </c>
      <c r="Q10" s="42">
        <v>51</v>
      </c>
      <c r="R10" s="42">
        <v>8</v>
      </c>
      <c r="S10" s="42">
        <v>12</v>
      </c>
      <c r="T10" s="42">
        <v>7</v>
      </c>
      <c r="U10" s="42">
        <v>7</v>
      </c>
      <c r="V10" s="38">
        <f aca="true" t="shared" si="2" ref="V10:V22">W10+X10+Y10+Z10</f>
        <v>235.54000000000002</v>
      </c>
      <c r="W10" s="43">
        <v>147.01</v>
      </c>
      <c r="X10" s="57">
        <v>20.8</v>
      </c>
      <c r="Y10" s="43">
        <v>0.47</v>
      </c>
      <c r="Z10" s="43">
        <v>67.26</v>
      </c>
      <c r="AA10" s="38">
        <f aca="true" t="shared" si="3" ref="AA10:AA22">AB10+AC10+AD10+AE10</f>
        <v>29.75</v>
      </c>
      <c r="AB10" s="43">
        <v>29.65</v>
      </c>
      <c r="AC10" s="57">
        <v>0</v>
      </c>
      <c r="AD10" s="43">
        <v>0.1</v>
      </c>
      <c r="AE10" s="57">
        <v>0</v>
      </c>
      <c r="AF10" s="46">
        <f t="shared" si="1"/>
        <v>705.9523809523808</v>
      </c>
    </row>
    <row r="11" spans="1:32" s="84" customFormat="1" ht="39" customHeight="1">
      <c r="A11" s="85" t="s">
        <v>46</v>
      </c>
      <c r="B11" s="47">
        <v>1009</v>
      </c>
      <c r="C11" s="86">
        <f aca="true" t="shared" si="4" ref="C10:C22">SUM(H11:K11)</f>
        <v>1281</v>
      </c>
      <c r="D11" s="87">
        <v>497</v>
      </c>
      <c r="E11" s="87">
        <v>498</v>
      </c>
      <c r="F11" s="87">
        <v>88</v>
      </c>
      <c r="G11" s="87">
        <v>634</v>
      </c>
      <c r="H11" s="87">
        <v>181</v>
      </c>
      <c r="I11" s="87">
        <v>188</v>
      </c>
      <c r="J11" s="87">
        <v>409</v>
      </c>
      <c r="K11" s="86">
        <v>503</v>
      </c>
      <c r="L11" s="86">
        <v>155</v>
      </c>
      <c r="M11" s="86">
        <v>616</v>
      </c>
      <c r="N11" s="86">
        <v>58</v>
      </c>
      <c r="O11" s="86">
        <v>2</v>
      </c>
      <c r="P11" s="86">
        <v>268</v>
      </c>
      <c r="Q11" s="88">
        <v>182</v>
      </c>
      <c r="R11" s="89">
        <v>2</v>
      </c>
      <c r="S11" s="89">
        <v>5</v>
      </c>
      <c r="T11" s="89">
        <v>20</v>
      </c>
      <c r="U11" s="89">
        <v>29</v>
      </c>
      <c r="V11" s="90">
        <f t="shared" si="2"/>
        <v>678.9</v>
      </c>
      <c r="W11" s="90">
        <v>443.0199999999999</v>
      </c>
      <c r="X11" s="91">
        <v>0</v>
      </c>
      <c r="Y11" s="90">
        <v>1.9700000000000002</v>
      </c>
      <c r="Z11" s="90">
        <v>233.91</v>
      </c>
      <c r="AA11" s="90">
        <f t="shared" si="3"/>
        <v>87.66</v>
      </c>
      <c r="AB11" s="90">
        <v>87.27</v>
      </c>
      <c r="AC11" s="91">
        <v>0</v>
      </c>
      <c r="AD11" s="90">
        <v>0.39</v>
      </c>
      <c r="AE11" s="91">
        <v>0</v>
      </c>
      <c r="AF11" s="97">
        <f t="shared" si="1"/>
        <v>681.2646370023418</v>
      </c>
    </row>
    <row r="12" spans="1:32" s="2" customFormat="1" ht="39" customHeight="1">
      <c r="A12" s="75" t="s">
        <v>47</v>
      </c>
      <c r="B12" s="20">
        <v>1083</v>
      </c>
      <c r="C12" s="20">
        <f t="shared" si="4"/>
        <v>1434</v>
      </c>
      <c r="D12" s="20">
        <v>674</v>
      </c>
      <c r="E12" s="20">
        <v>412</v>
      </c>
      <c r="F12" s="20">
        <v>167</v>
      </c>
      <c r="G12" s="20">
        <v>283</v>
      </c>
      <c r="H12" s="20">
        <v>81</v>
      </c>
      <c r="I12" s="20">
        <v>261</v>
      </c>
      <c r="J12" s="20">
        <v>268</v>
      </c>
      <c r="K12" s="20">
        <v>824</v>
      </c>
      <c r="L12" s="20">
        <v>330</v>
      </c>
      <c r="M12" s="20">
        <v>682</v>
      </c>
      <c r="N12" s="20">
        <v>0</v>
      </c>
      <c r="O12" s="20">
        <v>0</v>
      </c>
      <c r="P12" s="20">
        <v>196</v>
      </c>
      <c r="Q12" s="42">
        <v>226</v>
      </c>
      <c r="R12" s="42">
        <v>7</v>
      </c>
      <c r="S12" s="42">
        <v>7</v>
      </c>
      <c r="T12" s="42">
        <v>7</v>
      </c>
      <c r="U12" s="42">
        <v>10</v>
      </c>
      <c r="V12" s="38">
        <f t="shared" si="2"/>
        <v>768.569</v>
      </c>
      <c r="W12" s="38">
        <v>495.999</v>
      </c>
      <c r="X12" s="57">
        <v>0</v>
      </c>
      <c r="Y12" s="38">
        <v>2.4</v>
      </c>
      <c r="Z12" s="38">
        <v>270.17</v>
      </c>
      <c r="AA12" s="38">
        <f t="shared" si="3"/>
        <v>99.7086</v>
      </c>
      <c r="AB12" s="38">
        <v>99.2286</v>
      </c>
      <c r="AC12" s="57">
        <v>0</v>
      </c>
      <c r="AD12" s="38">
        <v>0.48</v>
      </c>
      <c r="AE12" s="57">
        <v>0</v>
      </c>
      <c r="AF12" s="46">
        <f t="shared" si="1"/>
        <v>691.9707112970711</v>
      </c>
    </row>
    <row r="13" spans="1:32" s="3" customFormat="1" ht="39" customHeight="1">
      <c r="A13" s="27" t="s">
        <v>48</v>
      </c>
      <c r="B13" s="49">
        <v>495</v>
      </c>
      <c r="C13" s="20">
        <f t="shared" si="4"/>
        <v>682</v>
      </c>
      <c r="D13" s="20">
        <v>309</v>
      </c>
      <c r="E13" s="20">
        <v>196</v>
      </c>
      <c r="F13" s="20">
        <v>77</v>
      </c>
      <c r="G13" s="20">
        <v>255</v>
      </c>
      <c r="H13" s="20">
        <v>54</v>
      </c>
      <c r="I13" s="20">
        <v>152</v>
      </c>
      <c r="J13" s="20">
        <v>93</v>
      </c>
      <c r="K13" s="20">
        <v>383</v>
      </c>
      <c r="L13" s="20">
        <v>59</v>
      </c>
      <c r="M13" s="20">
        <v>255</v>
      </c>
      <c r="N13" s="20">
        <v>66</v>
      </c>
      <c r="O13" s="20">
        <v>0</v>
      </c>
      <c r="P13" s="20">
        <v>476</v>
      </c>
      <c r="Q13" s="20">
        <v>0</v>
      </c>
      <c r="R13" s="77">
        <v>1</v>
      </c>
      <c r="S13" s="77">
        <v>2</v>
      </c>
      <c r="T13" s="77">
        <v>0</v>
      </c>
      <c r="U13" s="77">
        <v>0</v>
      </c>
      <c r="V13" s="38">
        <f t="shared" si="2"/>
        <v>344.66999999999996</v>
      </c>
      <c r="W13" s="38">
        <v>213.39</v>
      </c>
      <c r="X13" s="57">
        <v>0</v>
      </c>
      <c r="Y13" s="38">
        <v>1.61</v>
      </c>
      <c r="Z13" s="38">
        <v>129.67</v>
      </c>
      <c r="AA13" s="38">
        <f t="shared" si="3"/>
        <v>42.72</v>
      </c>
      <c r="AB13" s="98">
        <v>42.41</v>
      </c>
      <c r="AC13" s="57">
        <v>0</v>
      </c>
      <c r="AD13" s="99">
        <v>0.31</v>
      </c>
      <c r="AE13" s="57">
        <v>0</v>
      </c>
      <c r="AF13" s="46">
        <f t="shared" si="1"/>
        <v>621.8475073313782</v>
      </c>
    </row>
    <row r="14" spans="1:32" s="2" customFormat="1" ht="39" customHeight="1">
      <c r="A14" s="27" t="s">
        <v>49</v>
      </c>
      <c r="B14" s="20">
        <v>365</v>
      </c>
      <c r="C14" s="20">
        <f t="shared" si="4"/>
        <v>576</v>
      </c>
      <c r="D14" s="20">
        <v>270</v>
      </c>
      <c r="E14" s="20">
        <v>203</v>
      </c>
      <c r="F14" s="20">
        <v>52</v>
      </c>
      <c r="G14" s="20">
        <v>260</v>
      </c>
      <c r="H14" s="20">
        <v>96</v>
      </c>
      <c r="I14" s="20">
        <v>60</v>
      </c>
      <c r="J14" s="20">
        <v>167</v>
      </c>
      <c r="K14" s="20">
        <v>253</v>
      </c>
      <c r="L14" s="20">
        <v>69</v>
      </c>
      <c r="M14" s="20">
        <v>260</v>
      </c>
      <c r="N14" s="20">
        <v>5</v>
      </c>
      <c r="O14" s="20">
        <v>0</v>
      </c>
      <c r="P14" s="20">
        <v>153</v>
      </c>
      <c r="Q14" s="20">
        <v>89</v>
      </c>
      <c r="R14" s="20">
        <f aca="true" t="shared" si="5" ref="R14:U14">SUM(R30)</f>
        <v>0</v>
      </c>
      <c r="S14" s="20">
        <f t="shared" si="5"/>
        <v>0</v>
      </c>
      <c r="T14" s="20">
        <v>4</v>
      </c>
      <c r="U14" s="20">
        <v>14</v>
      </c>
      <c r="V14" s="20">
        <f t="shared" si="2"/>
        <v>300.21</v>
      </c>
      <c r="W14" s="20">
        <v>195.6</v>
      </c>
      <c r="X14" s="20">
        <v>0</v>
      </c>
      <c r="Y14" s="20">
        <v>1.76</v>
      </c>
      <c r="Z14" s="20">
        <v>102.85</v>
      </c>
      <c r="AA14" s="20">
        <f t="shared" si="3"/>
        <v>38.13</v>
      </c>
      <c r="AB14" s="20">
        <v>37.78</v>
      </c>
      <c r="AC14" s="20">
        <v>0</v>
      </c>
      <c r="AD14" s="20">
        <v>0.35</v>
      </c>
      <c r="AE14" s="20">
        <v>0</v>
      </c>
      <c r="AF14" s="46">
        <f t="shared" si="1"/>
        <v>655.9027777777777</v>
      </c>
    </row>
    <row r="15" spans="1:32" s="2" customFormat="1" ht="39" customHeight="1">
      <c r="A15" s="27" t="s">
        <v>50</v>
      </c>
      <c r="B15" s="51">
        <v>252</v>
      </c>
      <c r="C15" s="20">
        <f t="shared" si="4"/>
        <v>372</v>
      </c>
      <c r="D15" s="21">
        <v>148</v>
      </c>
      <c r="E15" s="21">
        <v>75</v>
      </c>
      <c r="F15" s="21">
        <v>56</v>
      </c>
      <c r="G15" s="21">
        <v>206</v>
      </c>
      <c r="H15" s="21">
        <v>0</v>
      </c>
      <c r="I15" s="21">
        <v>129</v>
      </c>
      <c r="J15" s="21">
        <v>187</v>
      </c>
      <c r="K15" s="21">
        <v>56</v>
      </c>
      <c r="L15" s="21">
        <v>11</v>
      </c>
      <c r="M15" s="21">
        <v>177</v>
      </c>
      <c r="N15" s="21">
        <v>0</v>
      </c>
      <c r="O15" s="21">
        <v>0</v>
      </c>
      <c r="P15" s="21">
        <v>129</v>
      </c>
      <c r="Q15" s="92">
        <v>55</v>
      </c>
      <c r="R15" s="92">
        <v>6</v>
      </c>
      <c r="S15" s="92">
        <v>7</v>
      </c>
      <c r="T15" s="92">
        <v>3</v>
      </c>
      <c r="U15" s="92">
        <v>6</v>
      </c>
      <c r="V15" s="38">
        <f t="shared" si="2"/>
        <v>139.93</v>
      </c>
      <c r="W15" s="93">
        <v>109.86000000000001</v>
      </c>
      <c r="X15" s="94">
        <v>0</v>
      </c>
      <c r="Y15" s="93">
        <v>0.79</v>
      </c>
      <c r="Z15" s="93">
        <v>29.28</v>
      </c>
      <c r="AA15" s="38">
        <f t="shared" si="3"/>
        <v>22.24</v>
      </c>
      <c r="AB15" s="93">
        <v>22.09</v>
      </c>
      <c r="AC15" s="94">
        <v>0</v>
      </c>
      <c r="AD15" s="93">
        <v>0.15</v>
      </c>
      <c r="AE15" s="94">
        <v>0</v>
      </c>
      <c r="AF15" s="46">
        <f t="shared" si="1"/>
        <v>593.8172043010752</v>
      </c>
    </row>
    <row r="16" spans="1:32" s="2" customFormat="1" ht="39" customHeight="1">
      <c r="A16" s="27" t="s">
        <v>51</v>
      </c>
      <c r="B16" s="20">
        <v>612</v>
      </c>
      <c r="C16" s="20">
        <f t="shared" si="4"/>
        <v>881</v>
      </c>
      <c r="D16" s="20">
        <v>355</v>
      </c>
      <c r="E16" s="20">
        <v>237</v>
      </c>
      <c r="F16" s="20">
        <v>91</v>
      </c>
      <c r="G16" s="20">
        <v>251</v>
      </c>
      <c r="H16" s="20">
        <v>18</v>
      </c>
      <c r="I16" s="20">
        <v>129</v>
      </c>
      <c r="J16" s="20">
        <v>102</v>
      </c>
      <c r="K16" s="20">
        <v>632</v>
      </c>
      <c r="L16" s="20">
        <v>65</v>
      </c>
      <c r="M16" s="20">
        <v>227</v>
      </c>
      <c r="N16" s="20">
        <v>0</v>
      </c>
      <c r="O16" s="20">
        <v>0</v>
      </c>
      <c r="P16" s="20">
        <v>287</v>
      </c>
      <c r="Q16" s="20">
        <v>302</v>
      </c>
      <c r="R16" s="20">
        <v>4</v>
      </c>
      <c r="S16" s="20">
        <v>7</v>
      </c>
      <c r="T16" s="20">
        <v>2</v>
      </c>
      <c r="U16" s="20">
        <v>6</v>
      </c>
      <c r="V16" s="38">
        <f t="shared" si="2"/>
        <v>361.19759999999997</v>
      </c>
      <c r="W16" s="38">
        <v>261.6176</v>
      </c>
      <c r="X16" s="57">
        <v>0</v>
      </c>
      <c r="Y16" s="38">
        <v>1.9000000000000004</v>
      </c>
      <c r="Z16" s="38">
        <v>97.68</v>
      </c>
      <c r="AA16" s="38">
        <f t="shared" si="3"/>
        <v>52.535599999999995</v>
      </c>
      <c r="AB16" s="38">
        <v>52.1656</v>
      </c>
      <c r="AC16" s="57">
        <v>0</v>
      </c>
      <c r="AD16" s="38">
        <v>0.37</v>
      </c>
      <c r="AE16" s="57">
        <v>0</v>
      </c>
      <c r="AF16" s="46">
        <f t="shared" si="1"/>
        <v>592.1180476730988</v>
      </c>
    </row>
    <row r="17" spans="1:32" s="3" customFormat="1" ht="39" customHeight="1">
      <c r="A17" s="27" t="s">
        <v>52</v>
      </c>
      <c r="B17" s="20">
        <v>176</v>
      </c>
      <c r="C17" s="20">
        <f t="shared" si="4"/>
        <v>270</v>
      </c>
      <c r="D17" s="20">
        <v>131</v>
      </c>
      <c r="E17" s="20">
        <v>60</v>
      </c>
      <c r="F17" s="20">
        <v>29</v>
      </c>
      <c r="G17" s="20">
        <v>69</v>
      </c>
      <c r="H17" s="20">
        <v>30</v>
      </c>
      <c r="I17" s="20">
        <v>174</v>
      </c>
      <c r="J17" s="20">
        <v>37</v>
      </c>
      <c r="K17" s="20">
        <v>29</v>
      </c>
      <c r="L17" s="20">
        <v>172</v>
      </c>
      <c r="M17" s="20">
        <v>123</v>
      </c>
      <c r="N17" s="20">
        <v>171</v>
      </c>
      <c r="O17" s="20">
        <v>5</v>
      </c>
      <c r="P17" s="20">
        <v>199</v>
      </c>
      <c r="Q17" s="20">
        <v>14</v>
      </c>
      <c r="R17" s="20">
        <v>0</v>
      </c>
      <c r="S17" s="20">
        <v>0</v>
      </c>
      <c r="T17" s="20">
        <v>0</v>
      </c>
      <c r="U17" s="20">
        <v>0</v>
      </c>
      <c r="V17" s="38">
        <f t="shared" si="2"/>
        <v>115.89999999999999</v>
      </c>
      <c r="W17" s="20">
        <v>85.74</v>
      </c>
      <c r="X17" s="20">
        <v>0</v>
      </c>
      <c r="Y17" s="20">
        <v>0.46</v>
      </c>
      <c r="Z17" s="20">
        <v>29.7</v>
      </c>
      <c r="AA17" s="20">
        <f t="shared" si="3"/>
        <v>17.25</v>
      </c>
      <c r="AB17" s="20">
        <v>17.16</v>
      </c>
      <c r="AC17" s="20">
        <v>0</v>
      </c>
      <c r="AD17" s="20">
        <v>0.09</v>
      </c>
      <c r="AE17" s="20">
        <v>0</v>
      </c>
      <c r="AF17" s="46">
        <f t="shared" si="1"/>
        <v>635.5555555555555</v>
      </c>
    </row>
    <row r="18" spans="1:32" s="2" customFormat="1" ht="39" customHeight="1">
      <c r="A18" s="27" t="s">
        <v>53</v>
      </c>
      <c r="B18" s="20">
        <v>177</v>
      </c>
      <c r="C18" s="20">
        <f t="shared" si="4"/>
        <v>259</v>
      </c>
      <c r="D18" s="20">
        <v>109</v>
      </c>
      <c r="E18" s="20">
        <v>121</v>
      </c>
      <c r="F18" s="20">
        <v>28</v>
      </c>
      <c r="G18" s="20">
        <v>68</v>
      </c>
      <c r="H18" s="20">
        <v>20</v>
      </c>
      <c r="I18" s="20">
        <v>57</v>
      </c>
      <c r="J18" s="20">
        <v>43</v>
      </c>
      <c r="K18" s="20">
        <v>139</v>
      </c>
      <c r="L18" s="20">
        <v>40</v>
      </c>
      <c r="M18" s="20">
        <v>77</v>
      </c>
      <c r="N18" s="20">
        <v>29</v>
      </c>
      <c r="O18" s="20">
        <v>0</v>
      </c>
      <c r="P18" s="20">
        <v>157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38">
        <f t="shared" si="2"/>
        <v>117.4353</v>
      </c>
      <c r="W18" s="95">
        <v>85.6353</v>
      </c>
      <c r="X18" s="57">
        <v>0</v>
      </c>
      <c r="Y18" s="43">
        <v>1.77</v>
      </c>
      <c r="Z18" s="43">
        <v>30.03</v>
      </c>
      <c r="AA18" s="38">
        <f t="shared" si="3"/>
        <v>16.917</v>
      </c>
      <c r="AB18" s="43">
        <v>16.567</v>
      </c>
      <c r="AC18" s="57">
        <v>0</v>
      </c>
      <c r="AD18" s="43">
        <v>0.35</v>
      </c>
      <c r="AE18" s="57">
        <v>0</v>
      </c>
      <c r="AF18" s="46">
        <f t="shared" si="1"/>
        <v>639.6525096525096</v>
      </c>
    </row>
    <row r="19" spans="1:32" s="4" customFormat="1" ht="39" customHeight="1">
      <c r="A19" s="27" t="s">
        <v>54</v>
      </c>
      <c r="B19" s="53">
        <v>234</v>
      </c>
      <c r="C19" s="20">
        <f t="shared" si="4"/>
        <v>328</v>
      </c>
      <c r="D19" s="53">
        <v>130</v>
      </c>
      <c r="E19" s="53">
        <v>59</v>
      </c>
      <c r="F19" s="53">
        <v>23</v>
      </c>
      <c r="G19" s="53">
        <v>116</v>
      </c>
      <c r="H19" s="53">
        <v>41</v>
      </c>
      <c r="I19" s="53">
        <v>75</v>
      </c>
      <c r="J19" s="53">
        <v>100</v>
      </c>
      <c r="K19" s="53">
        <v>112</v>
      </c>
      <c r="L19" s="53">
        <v>57</v>
      </c>
      <c r="M19" s="53">
        <v>112</v>
      </c>
      <c r="N19" s="53">
        <v>15</v>
      </c>
      <c r="O19" s="53">
        <v>0</v>
      </c>
      <c r="P19" s="53">
        <v>101</v>
      </c>
      <c r="Q19" s="53">
        <v>43</v>
      </c>
      <c r="R19" s="67">
        <v>1</v>
      </c>
      <c r="S19" s="67">
        <v>1</v>
      </c>
      <c r="T19" s="67">
        <v>2</v>
      </c>
      <c r="U19" s="67">
        <v>6</v>
      </c>
      <c r="V19" s="38">
        <f t="shared" si="2"/>
        <v>142.9799</v>
      </c>
      <c r="W19" s="96">
        <v>115.1599</v>
      </c>
      <c r="X19" s="69">
        <v>0</v>
      </c>
      <c r="Y19" s="68">
        <v>0.38</v>
      </c>
      <c r="Z19" s="68">
        <v>27.44</v>
      </c>
      <c r="AA19" s="38">
        <f t="shared" si="3"/>
        <v>22.542099999999998</v>
      </c>
      <c r="AB19" s="83">
        <v>22.4621</v>
      </c>
      <c r="AC19" s="67">
        <v>0</v>
      </c>
      <c r="AD19" s="100">
        <v>0.08</v>
      </c>
      <c r="AE19" s="67">
        <v>0</v>
      </c>
      <c r="AF19" s="46">
        <f t="shared" si="1"/>
        <v>684.8201219512196</v>
      </c>
    </row>
    <row r="20" spans="1:32" s="2" customFormat="1" ht="39" customHeight="1">
      <c r="A20" s="27" t="s">
        <v>55</v>
      </c>
      <c r="B20" s="20">
        <v>237</v>
      </c>
      <c r="C20" s="20">
        <f t="shared" si="4"/>
        <v>347</v>
      </c>
      <c r="D20" s="20">
        <v>172</v>
      </c>
      <c r="E20" s="20">
        <v>66</v>
      </c>
      <c r="F20" s="20">
        <v>49</v>
      </c>
      <c r="G20" s="20">
        <v>106</v>
      </c>
      <c r="H20" s="20">
        <v>10</v>
      </c>
      <c r="I20" s="20">
        <v>37</v>
      </c>
      <c r="J20" s="20">
        <v>79</v>
      </c>
      <c r="K20" s="20">
        <v>221</v>
      </c>
      <c r="L20" s="20">
        <v>26</v>
      </c>
      <c r="M20" s="20">
        <v>106</v>
      </c>
      <c r="N20" s="20">
        <v>1</v>
      </c>
      <c r="O20" s="20">
        <v>0</v>
      </c>
      <c r="P20" s="20">
        <v>198</v>
      </c>
      <c r="Q20" s="42">
        <v>16</v>
      </c>
      <c r="R20" s="42">
        <v>1</v>
      </c>
      <c r="S20" s="42">
        <v>1</v>
      </c>
      <c r="T20" s="42">
        <v>0</v>
      </c>
      <c r="U20" s="42">
        <v>0</v>
      </c>
      <c r="V20" s="38">
        <f t="shared" si="2"/>
        <v>136.41</v>
      </c>
      <c r="W20" s="38">
        <v>107.98</v>
      </c>
      <c r="X20" s="57">
        <v>0</v>
      </c>
      <c r="Y20" s="38">
        <v>0.67</v>
      </c>
      <c r="Z20" s="38">
        <v>27.76</v>
      </c>
      <c r="AA20" s="38">
        <f t="shared" si="3"/>
        <v>21.71</v>
      </c>
      <c r="AB20" s="38">
        <v>21.57</v>
      </c>
      <c r="AC20" s="57">
        <v>0</v>
      </c>
      <c r="AD20" s="38">
        <v>0.14</v>
      </c>
      <c r="AE20" s="57">
        <v>0</v>
      </c>
      <c r="AF20" s="46">
        <f t="shared" si="1"/>
        <v>621.613832853026</v>
      </c>
    </row>
    <row r="21" spans="1:32" s="2" customFormat="1" ht="39" customHeight="1">
      <c r="A21" s="27" t="s">
        <v>56</v>
      </c>
      <c r="B21" s="20">
        <v>418</v>
      </c>
      <c r="C21" s="20">
        <f t="shared" si="4"/>
        <v>551</v>
      </c>
      <c r="D21" s="20">
        <v>270</v>
      </c>
      <c r="E21" s="20">
        <v>189</v>
      </c>
      <c r="F21" s="20">
        <v>44</v>
      </c>
      <c r="G21" s="20">
        <v>175</v>
      </c>
      <c r="H21" s="20">
        <v>47</v>
      </c>
      <c r="I21" s="20">
        <v>232</v>
      </c>
      <c r="J21" s="20">
        <v>208</v>
      </c>
      <c r="K21" s="20">
        <v>64</v>
      </c>
      <c r="L21" s="20">
        <v>191</v>
      </c>
      <c r="M21" s="20">
        <v>183</v>
      </c>
      <c r="N21" s="20">
        <v>13</v>
      </c>
      <c r="O21" s="20">
        <v>18</v>
      </c>
      <c r="P21" s="20">
        <v>124</v>
      </c>
      <c r="Q21" s="20">
        <v>22</v>
      </c>
      <c r="R21" s="20">
        <v>4</v>
      </c>
      <c r="S21" s="20">
        <v>7</v>
      </c>
      <c r="T21" s="20">
        <v>3</v>
      </c>
      <c r="U21" s="20">
        <v>4</v>
      </c>
      <c r="V21" s="38">
        <f t="shared" si="2"/>
        <v>221</v>
      </c>
      <c r="W21" s="38">
        <v>176.68</v>
      </c>
      <c r="X21" s="57">
        <v>0</v>
      </c>
      <c r="Y21" s="38">
        <v>0.48</v>
      </c>
      <c r="Z21" s="38">
        <v>43.84</v>
      </c>
      <c r="AA21" s="38">
        <f t="shared" si="3"/>
        <v>35.480000000000004</v>
      </c>
      <c r="AB21" s="38">
        <v>35.39</v>
      </c>
      <c r="AC21" s="57">
        <v>0</v>
      </c>
      <c r="AD21" s="38">
        <v>0.09</v>
      </c>
      <c r="AE21" s="57">
        <v>0</v>
      </c>
      <c r="AF21" s="46">
        <f t="shared" si="1"/>
        <v>642.2867513611616</v>
      </c>
    </row>
    <row r="22" spans="1:32" s="2" customFormat="1" ht="39" customHeight="1">
      <c r="A22" s="27" t="s">
        <v>57</v>
      </c>
      <c r="B22" s="20">
        <v>21</v>
      </c>
      <c r="C22" s="20">
        <f t="shared" si="4"/>
        <v>24</v>
      </c>
      <c r="D22" s="20">
        <v>12</v>
      </c>
      <c r="E22" s="20">
        <v>7</v>
      </c>
      <c r="F22" s="20">
        <v>2</v>
      </c>
      <c r="G22" s="20">
        <v>11</v>
      </c>
      <c r="H22" s="20">
        <v>0</v>
      </c>
      <c r="I22" s="20">
        <v>10</v>
      </c>
      <c r="J22" s="20">
        <v>5</v>
      </c>
      <c r="K22" s="20">
        <v>9</v>
      </c>
      <c r="L22" s="20">
        <v>12</v>
      </c>
      <c r="M22" s="20">
        <v>11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2"/>
        <v>11.860000000000001</v>
      </c>
      <c r="W22" s="95">
        <v>9.120000000000001</v>
      </c>
      <c r="X22" s="57">
        <v>0</v>
      </c>
      <c r="Y22" s="38">
        <v>0.1</v>
      </c>
      <c r="Z22" s="38">
        <v>2.64</v>
      </c>
      <c r="AA22" s="38">
        <f t="shared" si="3"/>
        <v>1.844</v>
      </c>
      <c r="AB22" s="38">
        <v>1.824</v>
      </c>
      <c r="AC22" s="57">
        <v>0</v>
      </c>
      <c r="AD22" s="38">
        <v>0.02</v>
      </c>
      <c r="AE22" s="57">
        <v>0</v>
      </c>
      <c r="AF22" s="46">
        <f t="shared" si="1"/>
        <v>760</v>
      </c>
    </row>
    <row r="23" spans="1:32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100" workbookViewId="0" topLeftCell="A1">
      <selection activeCell="A15" sqref="A15:IV15"/>
    </sheetView>
  </sheetViews>
  <sheetFormatPr defaultColWidth="8.75390625" defaultRowHeight="14.25"/>
  <cols>
    <col min="1" max="1" width="8.00390625" style="5" customWidth="1"/>
    <col min="2" max="2" width="6.50390625" style="4" customWidth="1"/>
    <col min="3" max="3" width="6.625" style="4" customWidth="1"/>
    <col min="4" max="9" width="6.625" style="6" customWidth="1"/>
    <col min="10" max="15" width="6.75390625" style="6" customWidth="1"/>
    <col min="16" max="16" width="8.25390625" style="6" customWidth="1"/>
    <col min="17" max="17" width="5.50390625" style="6" customWidth="1"/>
    <col min="18" max="18" width="3.75390625" style="4" hidden="1" customWidth="1"/>
    <col min="19" max="19" width="6.375" style="6" customWidth="1"/>
    <col min="20" max="20" width="3.75390625" style="4" customWidth="1"/>
    <col min="21" max="21" width="6.75390625" style="6" customWidth="1"/>
    <col min="22" max="22" width="10.25390625" style="7" customWidth="1"/>
    <col min="23" max="23" width="7.375" style="7" customWidth="1"/>
    <col min="24" max="26" width="7.625" style="8" customWidth="1"/>
    <col min="27" max="28" width="6.75390625" style="7" customWidth="1"/>
    <col min="29" max="31" width="7.375" style="8" customWidth="1"/>
    <col min="32" max="32" width="9.125" style="4" customWidth="1"/>
    <col min="33" max="16384" width="8.75390625" style="9" customWidth="1"/>
  </cols>
  <sheetData>
    <row r="1" spans="1:32" s="9" customFormat="1" ht="19.5" customHeight="1">
      <c r="A1" s="10" t="s">
        <v>0</v>
      </c>
      <c r="B1" s="4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"/>
      <c r="S1" s="6"/>
      <c r="T1" s="4"/>
      <c r="U1" s="6"/>
      <c r="V1" s="7"/>
      <c r="W1" s="7"/>
      <c r="X1" s="8"/>
      <c r="Y1" s="8"/>
      <c r="Z1" s="8"/>
      <c r="AA1" s="7"/>
      <c r="AB1" s="7"/>
      <c r="AC1" s="8"/>
      <c r="AD1" s="8"/>
      <c r="AE1" s="8"/>
      <c r="AF1" s="4"/>
    </row>
    <row r="2" spans="1:32" s="9" customFormat="1" ht="42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  <c r="U2" s="11"/>
      <c r="V2" s="12"/>
      <c r="W2" s="12"/>
      <c r="X2" s="11"/>
      <c r="Y2" s="11"/>
      <c r="Z2" s="11"/>
      <c r="AA2" s="12"/>
      <c r="AB2" s="12"/>
      <c r="AC2" s="11"/>
      <c r="AD2" s="11"/>
      <c r="AE2" s="11"/>
      <c r="AF2" s="12"/>
    </row>
    <row r="3" spans="1:32" s="9" customFormat="1" ht="27.75" customHeight="1">
      <c r="A3" s="13" t="s">
        <v>80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4"/>
      <c r="U3" s="13"/>
      <c r="V3" s="14"/>
      <c r="W3" s="14"/>
      <c r="X3" s="13"/>
      <c r="Y3" s="13"/>
      <c r="Z3" s="13"/>
      <c r="AA3" s="14"/>
      <c r="AB3" s="14"/>
      <c r="AC3" s="13"/>
      <c r="AD3" s="13"/>
      <c r="AE3" s="13"/>
      <c r="AF3" s="14"/>
    </row>
    <row r="4" spans="1:32" s="1" customFormat="1" ht="24.75" customHeight="1">
      <c r="A4" s="15" t="s">
        <v>77</v>
      </c>
      <c r="B4" s="16"/>
      <c r="C4" s="16"/>
      <c r="D4" s="17"/>
      <c r="E4" s="17"/>
      <c r="F4" s="18" t="s">
        <v>4</v>
      </c>
      <c r="G4" s="18"/>
      <c r="H4" s="18"/>
      <c r="I4" s="18"/>
      <c r="J4" s="17"/>
      <c r="K4" s="17"/>
      <c r="L4" s="18" t="s">
        <v>5</v>
      </c>
      <c r="M4" s="18"/>
      <c r="N4" s="18"/>
      <c r="O4" s="18"/>
      <c r="P4" s="17"/>
      <c r="Q4" s="17"/>
      <c r="R4" s="31"/>
      <c r="S4" s="18" t="s">
        <v>6</v>
      </c>
      <c r="T4" s="30"/>
      <c r="U4" s="18"/>
      <c r="V4" s="30"/>
      <c r="W4" s="31"/>
      <c r="X4" s="17"/>
      <c r="Y4" s="18" t="s">
        <v>69</v>
      </c>
      <c r="Z4" s="18"/>
      <c r="AA4" s="30"/>
      <c r="AB4" s="31"/>
      <c r="AC4" s="17"/>
      <c r="AD4" s="18" t="s">
        <v>81</v>
      </c>
      <c r="AE4" s="18"/>
      <c r="AF4" s="30"/>
    </row>
    <row r="5" spans="1:32" s="9" customFormat="1" ht="26.25" customHeight="1">
      <c r="A5" s="19" t="s">
        <v>9</v>
      </c>
      <c r="B5" s="20" t="s">
        <v>10</v>
      </c>
      <c r="C5" s="20" t="s">
        <v>11</v>
      </c>
      <c r="D5" s="21" t="s">
        <v>12</v>
      </c>
      <c r="E5" s="21"/>
      <c r="F5" s="21"/>
      <c r="G5" s="21"/>
      <c r="H5" s="21" t="s">
        <v>13</v>
      </c>
      <c r="I5" s="21"/>
      <c r="J5" s="21"/>
      <c r="K5" s="21"/>
      <c r="L5" s="21" t="s">
        <v>14</v>
      </c>
      <c r="M5" s="21"/>
      <c r="N5" s="21"/>
      <c r="O5" s="21"/>
      <c r="P5" s="21"/>
      <c r="Q5" s="21"/>
      <c r="R5" s="54" t="s">
        <v>15</v>
      </c>
      <c r="S5" s="33"/>
      <c r="T5" s="55"/>
      <c r="U5" s="34"/>
      <c r="V5" s="35" t="s">
        <v>82</v>
      </c>
      <c r="W5" s="36"/>
      <c r="X5" s="37"/>
      <c r="Y5" s="37"/>
      <c r="Z5" s="37"/>
      <c r="AA5" s="35" t="s">
        <v>17</v>
      </c>
      <c r="AB5" s="36"/>
      <c r="AC5" s="37"/>
      <c r="AD5" s="37"/>
      <c r="AE5" s="44"/>
      <c r="AF5" s="20" t="s">
        <v>18</v>
      </c>
    </row>
    <row r="6" spans="1:32" s="9" customFormat="1" ht="27.75" customHeight="1">
      <c r="A6" s="22"/>
      <c r="B6" s="20"/>
      <c r="C6" s="20"/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31</v>
      </c>
      <c r="Q6" s="23" t="s">
        <v>32</v>
      </c>
      <c r="R6" s="56" t="s">
        <v>33</v>
      </c>
      <c r="S6" s="23" t="s">
        <v>33</v>
      </c>
      <c r="T6" s="56" t="s">
        <v>34</v>
      </c>
      <c r="U6" s="23" t="s">
        <v>34</v>
      </c>
      <c r="V6" s="38"/>
      <c r="W6" s="38" t="s">
        <v>35</v>
      </c>
      <c r="X6" s="39" t="s">
        <v>36</v>
      </c>
      <c r="Y6" s="39" t="s">
        <v>37</v>
      </c>
      <c r="Z6" s="45" t="s">
        <v>38</v>
      </c>
      <c r="AA6" s="38"/>
      <c r="AB6" s="38" t="s">
        <v>35</v>
      </c>
      <c r="AC6" s="39" t="s">
        <v>36</v>
      </c>
      <c r="AD6" s="39" t="s">
        <v>37</v>
      </c>
      <c r="AE6" s="45" t="s">
        <v>38</v>
      </c>
      <c r="AF6" s="20"/>
    </row>
    <row r="7" spans="1:32" s="9" customFormat="1" ht="15.75" customHeight="1">
      <c r="A7" s="24"/>
      <c r="B7" s="25" t="s">
        <v>39</v>
      </c>
      <c r="C7" s="25" t="s">
        <v>40</v>
      </c>
      <c r="D7" s="26" t="s">
        <v>40</v>
      </c>
      <c r="E7" s="26" t="s">
        <v>40</v>
      </c>
      <c r="F7" s="26" t="s">
        <v>40</v>
      </c>
      <c r="G7" s="26" t="s">
        <v>40</v>
      </c>
      <c r="H7" s="26" t="s">
        <v>40</v>
      </c>
      <c r="I7" s="26" t="s">
        <v>40</v>
      </c>
      <c r="J7" s="26" t="s">
        <v>40</v>
      </c>
      <c r="K7" s="26" t="s">
        <v>40</v>
      </c>
      <c r="L7" s="26" t="s">
        <v>40</v>
      </c>
      <c r="M7" s="26" t="s">
        <v>40</v>
      </c>
      <c r="N7" s="26" t="s">
        <v>40</v>
      </c>
      <c r="O7" s="26" t="s">
        <v>40</v>
      </c>
      <c r="P7" s="26" t="s">
        <v>40</v>
      </c>
      <c r="Q7" s="26" t="s">
        <v>40</v>
      </c>
      <c r="R7" s="25" t="s">
        <v>39</v>
      </c>
      <c r="S7" s="26" t="s">
        <v>40</v>
      </c>
      <c r="T7" s="25" t="s">
        <v>39</v>
      </c>
      <c r="U7" s="26" t="s">
        <v>40</v>
      </c>
      <c r="V7" s="40" t="s">
        <v>41</v>
      </c>
      <c r="W7" s="40" t="s">
        <v>41</v>
      </c>
      <c r="X7" s="41" t="s">
        <v>41</v>
      </c>
      <c r="Y7" s="41" t="s">
        <v>41</v>
      </c>
      <c r="Z7" s="41" t="s">
        <v>41</v>
      </c>
      <c r="AA7" s="40" t="s">
        <v>41</v>
      </c>
      <c r="AB7" s="40" t="s">
        <v>41</v>
      </c>
      <c r="AC7" s="41" t="s">
        <v>41</v>
      </c>
      <c r="AD7" s="41" t="s">
        <v>41</v>
      </c>
      <c r="AE7" s="41" t="s">
        <v>41</v>
      </c>
      <c r="AF7" s="25" t="s">
        <v>42</v>
      </c>
    </row>
    <row r="8" spans="1:32" s="9" customFormat="1" ht="39" customHeight="1">
      <c r="A8" s="21" t="s">
        <v>43</v>
      </c>
      <c r="B8" s="20">
        <v>1</v>
      </c>
      <c r="C8" s="20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0"/>
      <c r="S8" s="21">
        <v>19</v>
      </c>
      <c r="T8" s="20"/>
      <c r="U8" s="21">
        <v>20</v>
      </c>
      <c r="V8" s="20">
        <v>21</v>
      </c>
      <c r="W8" s="20">
        <v>22</v>
      </c>
      <c r="X8" s="21">
        <v>23</v>
      </c>
      <c r="Y8" s="21">
        <v>24</v>
      </c>
      <c r="Z8" s="21">
        <v>25</v>
      </c>
      <c r="AA8" s="20">
        <v>26</v>
      </c>
      <c r="AB8" s="20">
        <v>27</v>
      </c>
      <c r="AC8" s="21">
        <v>28</v>
      </c>
      <c r="AD8" s="21">
        <v>29</v>
      </c>
      <c r="AE8" s="21">
        <v>30</v>
      </c>
      <c r="AF8" s="20">
        <v>31</v>
      </c>
    </row>
    <row r="9" spans="1:32" s="9" customFormat="1" ht="39" customHeight="1">
      <c r="A9" s="21" t="s">
        <v>44</v>
      </c>
      <c r="B9" s="20">
        <f>SUM(B10:B22)</f>
        <v>5417</v>
      </c>
      <c r="C9" s="20">
        <f>SUM(C10:C22)</f>
        <v>7459</v>
      </c>
      <c r="D9" s="20">
        <f>SUM(D10:D22)</f>
        <v>3248</v>
      </c>
      <c r="E9" s="20">
        <f>SUM(E10:E22)</f>
        <v>2259</v>
      </c>
      <c r="F9" s="20">
        <f aca="true" t="shared" si="0" ref="F9:V9">SUM(F10:F22)</f>
        <v>749</v>
      </c>
      <c r="G9" s="20">
        <f t="shared" si="0"/>
        <v>2701</v>
      </c>
      <c r="H9" s="20">
        <f t="shared" si="0"/>
        <v>623</v>
      </c>
      <c r="I9" s="20">
        <f t="shared" si="0"/>
        <v>1576</v>
      </c>
      <c r="J9" s="20">
        <f t="shared" si="0"/>
        <v>1845</v>
      </c>
      <c r="K9" s="20">
        <f t="shared" si="0"/>
        <v>3415</v>
      </c>
      <c r="L9" s="20">
        <f t="shared" si="0"/>
        <v>1208</v>
      </c>
      <c r="M9" s="20">
        <f t="shared" si="0"/>
        <v>3102</v>
      </c>
      <c r="N9" s="20">
        <f t="shared" si="0"/>
        <v>383</v>
      </c>
      <c r="O9" s="20">
        <f t="shared" si="0"/>
        <v>25</v>
      </c>
      <c r="P9" s="20">
        <f t="shared" si="0"/>
        <v>2364</v>
      </c>
      <c r="Q9" s="20">
        <f t="shared" si="0"/>
        <v>1010</v>
      </c>
      <c r="R9" s="20">
        <f t="shared" si="0"/>
        <v>24</v>
      </c>
      <c r="S9" s="20">
        <f t="shared" si="0"/>
        <v>34</v>
      </c>
      <c r="T9" s="20">
        <f t="shared" si="0"/>
        <v>38</v>
      </c>
      <c r="U9" s="20">
        <f t="shared" si="0"/>
        <v>68</v>
      </c>
      <c r="V9" s="20">
        <f t="shared" si="0"/>
        <v>3086.1145</v>
      </c>
      <c r="W9" s="20">
        <f aca="true" t="shared" si="1" ref="W9:AE9">SUM(W10:W22)</f>
        <v>1961.2444999999998</v>
      </c>
      <c r="X9" s="20">
        <f t="shared" si="1"/>
        <v>20.8</v>
      </c>
      <c r="Y9" s="20">
        <f t="shared" si="1"/>
        <v>11.84</v>
      </c>
      <c r="Z9" s="20">
        <f t="shared" si="1"/>
        <v>1092.23</v>
      </c>
      <c r="AA9" s="20">
        <f t="shared" si="1"/>
        <v>490.2753</v>
      </c>
      <c r="AB9" s="20">
        <f t="shared" si="1"/>
        <v>487.3353</v>
      </c>
      <c r="AC9" s="20">
        <f t="shared" si="1"/>
        <v>0</v>
      </c>
      <c r="AD9" s="20">
        <f t="shared" si="1"/>
        <v>2.94</v>
      </c>
      <c r="AE9" s="20">
        <f t="shared" si="1"/>
        <v>0</v>
      </c>
      <c r="AF9" s="46">
        <f aca="true" t="shared" si="2" ref="AF9:AF22">AB9/C9*10000</f>
        <v>653.3520579166108</v>
      </c>
    </row>
    <row r="10" spans="1:32" s="2" customFormat="1" ht="39" customHeight="1">
      <c r="A10" s="27" t="s">
        <v>45</v>
      </c>
      <c r="B10" s="20">
        <v>323</v>
      </c>
      <c r="C10" s="20">
        <f aca="true" t="shared" si="3" ref="C10:C22">SUM(H10:K10)</f>
        <v>415</v>
      </c>
      <c r="D10" s="20">
        <v>158</v>
      </c>
      <c r="E10" s="20">
        <v>129</v>
      </c>
      <c r="F10" s="20">
        <v>38</v>
      </c>
      <c r="G10" s="20">
        <v>258</v>
      </c>
      <c r="H10" s="20">
        <v>41</v>
      </c>
      <c r="I10" s="20">
        <v>62</v>
      </c>
      <c r="J10" s="20">
        <v>145</v>
      </c>
      <c r="K10" s="20">
        <v>167</v>
      </c>
      <c r="L10" s="20">
        <v>20</v>
      </c>
      <c r="M10" s="20">
        <v>259</v>
      </c>
      <c r="N10" s="20">
        <v>24</v>
      </c>
      <c r="O10" s="20">
        <v>0</v>
      </c>
      <c r="P10" s="20">
        <v>64</v>
      </c>
      <c r="Q10" s="42">
        <v>49</v>
      </c>
      <c r="R10" s="42">
        <v>0</v>
      </c>
      <c r="S10" s="42">
        <v>5</v>
      </c>
      <c r="T10" s="42">
        <v>0</v>
      </c>
      <c r="U10" s="42">
        <v>5</v>
      </c>
      <c r="V10" s="38">
        <f aca="true" t="shared" si="4" ref="V10:V22">W10+X10+Y10+Z10</f>
        <v>205.79000000000002</v>
      </c>
      <c r="W10" s="43">
        <v>117.36</v>
      </c>
      <c r="X10" s="57">
        <v>20.8</v>
      </c>
      <c r="Y10" s="43">
        <v>0.37</v>
      </c>
      <c r="Z10" s="43">
        <v>67.26</v>
      </c>
      <c r="AA10" s="38">
        <f aca="true" t="shared" si="5" ref="AA10:AA22">AB10+AC10+AD10+AE10</f>
        <v>29.37</v>
      </c>
      <c r="AB10" s="43">
        <v>29.27</v>
      </c>
      <c r="AC10" s="57">
        <v>0</v>
      </c>
      <c r="AD10" s="43">
        <v>0.1</v>
      </c>
      <c r="AE10" s="57">
        <v>0</v>
      </c>
      <c r="AF10" s="46">
        <f t="shared" si="2"/>
        <v>705.3012048192771</v>
      </c>
    </row>
    <row r="11" spans="1:32" s="2" customFormat="1" ht="39" customHeight="1">
      <c r="A11" s="27" t="s">
        <v>46</v>
      </c>
      <c r="B11" s="47">
        <v>1027</v>
      </c>
      <c r="C11" s="20">
        <f t="shared" si="3"/>
        <v>1305</v>
      </c>
      <c r="D11" s="51">
        <v>506</v>
      </c>
      <c r="E11" s="51">
        <v>503</v>
      </c>
      <c r="F11" s="51">
        <v>90</v>
      </c>
      <c r="G11" s="51">
        <v>645</v>
      </c>
      <c r="H11" s="51">
        <v>182</v>
      </c>
      <c r="I11" s="51">
        <v>194</v>
      </c>
      <c r="J11" s="51">
        <v>416</v>
      </c>
      <c r="K11" s="51">
        <v>513</v>
      </c>
      <c r="L11" s="51">
        <v>159</v>
      </c>
      <c r="M11" s="51">
        <v>626</v>
      </c>
      <c r="N11" s="51">
        <v>59</v>
      </c>
      <c r="O11" s="51">
        <v>2</v>
      </c>
      <c r="P11" s="51">
        <v>267</v>
      </c>
      <c r="Q11" s="51">
        <f>C11-L11-M11-N11-O11-P11</f>
        <v>192</v>
      </c>
      <c r="R11" s="51">
        <v>6</v>
      </c>
      <c r="S11" s="51">
        <v>7</v>
      </c>
      <c r="T11" s="51">
        <v>8</v>
      </c>
      <c r="U11" s="51">
        <v>10</v>
      </c>
      <c r="V11" s="38">
        <f t="shared" si="4"/>
        <v>591.2399999999999</v>
      </c>
      <c r="W11" s="51">
        <v>355.74999999999994</v>
      </c>
      <c r="X11" s="51">
        <v>0</v>
      </c>
      <c r="Y11" s="51">
        <v>1.58</v>
      </c>
      <c r="Z11" s="51">
        <v>233.91</v>
      </c>
      <c r="AA11" s="38">
        <f t="shared" si="5"/>
        <v>88.85</v>
      </c>
      <c r="AB11" s="51">
        <v>88.46</v>
      </c>
      <c r="AC11" s="51">
        <v>0</v>
      </c>
      <c r="AD11" s="51">
        <v>0.39</v>
      </c>
      <c r="AE11" s="63">
        <v>0</v>
      </c>
      <c r="AF11" s="46">
        <f t="shared" si="2"/>
        <v>677.8544061302681</v>
      </c>
    </row>
    <row r="12" spans="1:32" s="2" customFormat="1" ht="39" customHeight="1">
      <c r="A12" s="75" t="s">
        <v>47</v>
      </c>
      <c r="B12" s="20">
        <v>1083</v>
      </c>
      <c r="C12" s="20">
        <f t="shared" si="3"/>
        <v>1437</v>
      </c>
      <c r="D12" s="20">
        <v>676</v>
      </c>
      <c r="E12" s="20">
        <v>409</v>
      </c>
      <c r="F12" s="20">
        <v>169</v>
      </c>
      <c r="G12" s="20">
        <v>283</v>
      </c>
      <c r="H12" s="20">
        <v>82</v>
      </c>
      <c r="I12" s="20">
        <v>262</v>
      </c>
      <c r="J12" s="20">
        <v>266</v>
      </c>
      <c r="K12" s="20">
        <v>827</v>
      </c>
      <c r="L12" s="20">
        <v>332</v>
      </c>
      <c r="M12" s="20">
        <v>682</v>
      </c>
      <c r="N12" s="20">
        <v>0</v>
      </c>
      <c r="O12" s="20">
        <v>0</v>
      </c>
      <c r="P12" s="20">
        <v>197</v>
      </c>
      <c r="Q12" s="42">
        <f>19+207</f>
        <v>226</v>
      </c>
      <c r="R12" s="42">
        <v>9</v>
      </c>
      <c r="S12" s="42">
        <v>9</v>
      </c>
      <c r="T12" s="42">
        <v>11</v>
      </c>
      <c r="U12" s="42">
        <v>17</v>
      </c>
      <c r="V12" s="38">
        <f t="shared" si="4"/>
        <v>668.8604</v>
      </c>
      <c r="W12" s="38">
        <v>396.7704</v>
      </c>
      <c r="X12" s="57">
        <v>0</v>
      </c>
      <c r="Y12" s="38">
        <v>1.92</v>
      </c>
      <c r="Z12" s="38">
        <v>270.17</v>
      </c>
      <c r="AA12" s="38">
        <f t="shared" si="5"/>
        <v>99.98360000000001</v>
      </c>
      <c r="AB12" s="38">
        <v>99.5036</v>
      </c>
      <c r="AC12" s="57">
        <v>0</v>
      </c>
      <c r="AD12" s="38">
        <v>0.48</v>
      </c>
      <c r="AE12" s="57">
        <v>0</v>
      </c>
      <c r="AF12" s="46">
        <f t="shared" si="2"/>
        <v>692.4398051496173</v>
      </c>
    </row>
    <row r="13" spans="1:32" s="3" customFormat="1" ht="39" customHeight="1">
      <c r="A13" s="27" t="s">
        <v>48</v>
      </c>
      <c r="B13" s="49">
        <v>494</v>
      </c>
      <c r="C13" s="20">
        <f t="shared" si="3"/>
        <v>680</v>
      </c>
      <c r="D13" s="21">
        <v>308</v>
      </c>
      <c r="E13" s="21">
        <v>196</v>
      </c>
      <c r="F13" s="21">
        <v>77</v>
      </c>
      <c r="G13" s="21">
        <v>255</v>
      </c>
      <c r="H13" s="21">
        <v>53</v>
      </c>
      <c r="I13" s="21">
        <v>152</v>
      </c>
      <c r="J13" s="21">
        <v>92</v>
      </c>
      <c r="K13" s="21">
        <v>383</v>
      </c>
      <c r="L13" s="21">
        <v>59</v>
      </c>
      <c r="M13" s="21">
        <v>255</v>
      </c>
      <c r="N13" s="21">
        <v>66</v>
      </c>
      <c r="O13" s="21">
        <v>0</v>
      </c>
      <c r="P13" s="21">
        <v>475</v>
      </c>
      <c r="Q13" s="21">
        <v>0</v>
      </c>
      <c r="R13" s="77">
        <v>0</v>
      </c>
      <c r="S13" s="77">
        <v>0</v>
      </c>
      <c r="T13" s="77">
        <v>3</v>
      </c>
      <c r="U13" s="77">
        <v>5</v>
      </c>
      <c r="V13" s="38">
        <f t="shared" si="4"/>
        <v>301.95</v>
      </c>
      <c r="W13" s="60">
        <v>170.98</v>
      </c>
      <c r="X13" s="61">
        <v>0</v>
      </c>
      <c r="Y13" s="60">
        <v>1.3</v>
      </c>
      <c r="Z13" s="60">
        <v>129.67</v>
      </c>
      <c r="AA13" s="38">
        <f t="shared" si="5"/>
        <v>42.569</v>
      </c>
      <c r="AB13" s="81">
        <v>42.259</v>
      </c>
      <c r="AC13" s="39">
        <v>0</v>
      </c>
      <c r="AD13" s="82">
        <v>0.31</v>
      </c>
      <c r="AE13" s="39">
        <v>0</v>
      </c>
      <c r="AF13" s="46">
        <f t="shared" si="2"/>
        <v>621.4558823529412</v>
      </c>
    </row>
    <row r="14" spans="1:32" s="2" customFormat="1" ht="39" customHeight="1">
      <c r="A14" s="27" t="s">
        <v>49</v>
      </c>
      <c r="B14" s="20">
        <v>369</v>
      </c>
      <c r="C14" s="20">
        <f t="shared" si="3"/>
        <v>590</v>
      </c>
      <c r="D14" s="76">
        <v>277</v>
      </c>
      <c r="E14" s="76">
        <v>209</v>
      </c>
      <c r="F14" s="76">
        <v>55</v>
      </c>
      <c r="G14" s="76">
        <v>262</v>
      </c>
      <c r="H14" s="76">
        <v>101</v>
      </c>
      <c r="I14" s="76">
        <v>61</v>
      </c>
      <c r="J14" s="76">
        <v>167</v>
      </c>
      <c r="K14" s="76">
        <v>261</v>
      </c>
      <c r="L14" s="76">
        <v>70</v>
      </c>
      <c r="M14" s="76">
        <v>262</v>
      </c>
      <c r="N14" s="76">
        <v>5</v>
      </c>
      <c r="O14" s="76">
        <v>0</v>
      </c>
      <c r="P14" s="76">
        <v>159</v>
      </c>
      <c r="Q14" s="78">
        <v>94</v>
      </c>
      <c r="R14" s="78">
        <v>3</v>
      </c>
      <c r="S14" s="78">
        <v>3</v>
      </c>
      <c r="T14" s="78">
        <f aca="true" t="shared" si="6" ref="R14:U14">SUM(T30)</f>
        <v>0</v>
      </c>
      <c r="U14" s="78">
        <f t="shared" si="6"/>
        <v>0</v>
      </c>
      <c r="V14" s="38">
        <f t="shared" si="4"/>
        <v>262.08</v>
      </c>
      <c r="W14" s="79">
        <v>157.82</v>
      </c>
      <c r="X14" s="80">
        <v>0</v>
      </c>
      <c r="Y14" s="79">
        <v>1.41</v>
      </c>
      <c r="Z14" s="79">
        <v>102.85</v>
      </c>
      <c r="AA14" s="38">
        <f t="shared" si="5"/>
        <v>39.089999999999996</v>
      </c>
      <c r="AB14" s="79">
        <v>38.73</v>
      </c>
      <c r="AC14" s="80">
        <v>0</v>
      </c>
      <c r="AD14" s="79">
        <v>0.36</v>
      </c>
      <c r="AE14" s="80">
        <v>0</v>
      </c>
      <c r="AF14" s="46">
        <f t="shared" si="2"/>
        <v>656.4406779661017</v>
      </c>
    </row>
    <row r="15" spans="1:32" s="2" customFormat="1" ht="39" customHeight="1">
      <c r="A15" s="27" t="s">
        <v>50</v>
      </c>
      <c r="B15" s="51">
        <v>249</v>
      </c>
      <c r="C15" s="20">
        <f t="shared" si="3"/>
        <v>371</v>
      </c>
      <c r="D15" s="51">
        <v>147</v>
      </c>
      <c r="E15" s="51">
        <v>71</v>
      </c>
      <c r="F15" s="51">
        <v>56</v>
      </c>
      <c r="G15" s="51">
        <v>206</v>
      </c>
      <c r="H15" s="51">
        <v>0</v>
      </c>
      <c r="I15" s="51">
        <v>133</v>
      </c>
      <c r="J15" s="51">
        <v>182</v>
      </c>
      <c r="K15" s="51">
        <v>56</v>
      </c>
      <c r="L15" s="51">
        <v>9</v>
      </c>
      <c r="M15" s="51">
        <v>177</v>
      </c>
      <c r="N15" s="51">
        <v>0</v>
      </c>
      <c r="O15" s="51">
        <v>0</v>
      </c>
      <c r="P15" s="51">
        <v>126</v>
      </c>
      <c r="Q15" s="51">
        <v>59</v>
      </c>
      <c r="R15" s="51">
        <v>2</v>
      </c>
      <c r="S15" s="51">
        <v>3</v>
      </c>
      <c r="T15" s="51">
        <v>0</v>
      </c>
      <c r="U15" s="51">
        <v>1</v>
      </c>
      <c r="V15" s="38">
        <f t="shared" si="4"/>
        <v>117.69000000000001</v>
      </c>
      <c r="W15" s="51">
        <v>87.77000000000001</v>
      </c>
      <c r="X15" s="51">
        <v>0</v>
      </c>
      <c r="Y15" s="51">
        <v>0.64</v>
      </c>
      <c r="Z15" s="51">
        <v>29.28</v>
      </c>
      <c r="AA15" s="38">
        <f t="shared" si="5"/>
        <v>22.11</v>
      </c>
      <c r="AB15" s="51">
        <v>21.95</v>
      </c>
      <c r="AC15" s="51">
        <v>0</v>
      </c>
      <c r="AD15" s="51">
        <v>0.16</v>
      </c>
      <c r="AE15" s="63">
        <v>0</v>
      </c>
      <c r="AF15" s="46">
        <f t="shared" si="2"/>
        <v>591.644204851752</v>
      </c>
    </row>
    <row r="16" spans="1:32" s="2" customFormat="1" ht="39" customHeight="1">
      <c r="A16" s="27" t="s">
        <v>51</v>
      </c>
      <c r="B16" s="20">
        <v>610</v>
      </c>
      <c r="C16" s="20">
        <f t="shared" si="3"/>
        <v>880</v>
      </c>
      <c r="D16" s="20">
        <v>355</v>
      </c>
      <c r="E16" s="20">
        <v>239</v>
      </c>
      <c r="F16" s="20">
        <v>90</v>
      </c>
      <c r="G16" s="20">
        <v>246</v>
      </c>
      <c r="H16" s="20">
        <v>17</v>
      </c>
      <c r="I16" s="20">
        <v>127</v>
      </c>
      <c r="J16" s="20">
        <v>101</v>
      </c>
      <c r="K16" s="20">
        <v>635</v>
      </c>
      <c r="L16" s="20">
        <v>65</v>
      </c>
      <c r="M16" s="20">
        <v>220</v>
      </c>
      <c r="N16" s="20">
        <v>0</v>
      </c>
      <c r="O16" s="20">
        <v>0</v>
      </c>
      <c r="P16" s="20">
        <v>291</v>
      </c>
      <c r="Q16" s="20">
        <v>304</v>
      </c>
      <c r="R16" s="20">
        <v>0</v>
      </c>
      <c r="S16" s="20">
        <v>0</v>
      </c>
      <c r="T16" s="20">
        <v>4</v>
      </c>
      <c r="U16" s="20">
        <v>4</v>
      </c>
      <c r="V16" s="38">
        <f t="shared" si="4"/>
        <v>308.66200000000003</v>
      </c>
      <c r="W16" s="38">
        <v>209.452</v>
      </c>
      <c r="X16" s="57">
        <v>0</v>
      </c>
      <c r="Y16" s="38">
        <v>1.5300000000000002</v>
      </c>
      <c r="Z16" s="38">
        <v>97.68</v>
      </c>
      <c r="AA16" s="38">
        <f t="shared" si="5"/>
        <v>52.4755</v>
      </c>
      <c r="AB16" s="38">
        <v>52.1055</v>
      </c>
      <c r="AC16" s="57">
        <v>0</v>
      </c>
      <c r="AD16" s="38">
        <v>0.37</v>
      </c>
      <c r="AE16" s="57">
        <v>0</v>
      </c>
      <c r="AF16" s="46">
        <f t="shared" si="2"/>
        <v>592.1079545454545</v>
      </c>
    </row>
    <row r="17" spans="1:32" s="3" customFormat="1" ht="39" customHeight="1">
      <c r="A17" s="27" t="s">
        <v>52</v>
      </c>
      <c r="B17" s="51">
        <v>176</v>
      </c>
      <c r="C17" s="20">
        <f t="shared" si="3"/>
        <v>270</v>
      </c>
      <c r="D17" s="51">
        <v>131</v>
      </c>
      <c r="E17" s="51">
        <v>60</v>
      </c>
      <c r="F17" s="51">
        <v>29</v>
      </c>
      <c r="G17" s="51">
        <v>69</v>
      </c>
      <c r="H17" s="51">
        <v>30</v>
      </c>
      <c r="I17" s="51">
        <v>174</v>
      </c>
      <c r="J17" s="51">
        <v>37</v>
      </c>
      <c r="K17" s="51">
        <v>29</v>
      </c>
      <c r="L17" s="51">
        <v>172</v>
      </c>
      <c r="M17" s="51">
        <v>123</v>
      </c>
      <c r="N17" s="51">
        <v>171</v>
      </c>
      <c r="O17" s="51">
        <v>5</v>
      </c>
      <c r="P17" s="51">
        <v>199</v>
      </c>
      <c r="Q17" s="51">
        <v>14</v>
      </c>
      <c r="R17" s="51">
        <v>1</v>
      </c>
      <c r="S17" s="51">
        <v>3</v>
      </c>
      <c r="T17" s="51">
        <v>2</v>
      </c>
      <c r="U17" s="51">
        <v>4</v>
      </c>
      <c r="V17" s="38">
        <f t="shared" si="4"/>
        <v>98.65</v>
      </c>
      <c r="W17" s="62">
        <v>68.58</v>
      </c>
      <c r="X17" s="63">
        <v>0</v>
      </c>
      <c r="Y17" s="62">
        <v>0.37</v>
      </c>
      <c r="Z17" s="62">
        <v>29.7</v>
      </c>
      <c r="AA17" s="38">
        <f t="shared" si="5"/>
        <v>17.25</v>
      </c>
      <c r="AB17" s="62">
        <v>17.16</v>
      </c>
      <c r="AC17" s="63">
        <v>0</v>
      </c>
      <c r="AD17" s="62">
        <v>0.09</v>
      </c>
      <c r="AE17" s="63">
        <v>0</v>
      </c>
      <c r="AF17" s="46">
        <f t="shared" si="2"/>
        <v>635.5555555555555</v>
      </c>
    </row>
    <row r="18" spans="1:32" s="2" customFormat="1" ht="39" customHeight="1">
      <c r="A18" s="27" t="s">
        <v>53</v>
      </c>
      <c r="B18" s="20">
        <v>177</v>
      </c>
      <c r="C18" s="20">
        <f t="shared" si="3"/>
        <v>260</v>
      </c>
      <c r="D18" s="20">
        <v>109</v>
      </c>
      <c r="E18" s="20">
        <v>121</v>
      </c>
      <c r="F18" s="20">
        <v>28</v>
      </c>
      <c r="G18" s="20">
        <v>68</v>
      </c>
      <c r="H18" s="20">
        <v>20</v>
      </c>
      <c r="I18" s="20">
        <v>57</v>
      </c>
      <c r="J18" s="20">
        <v>43</v>
      </c>
      <c r="K18" s="20">
        <v>140</v>
      </c>
      <c r="L18" s="20">
        <v>40</v>
      </c>
      <c r="M18" s="20">
        <v>77</v>
      </c>
      <c r="N18" s="20">
        <v>29</v>
      </c>
      <c r="O18" s="20">
        <v>0</v>
      </c>
      <c r="P18" s="20">
        <v>157</v>
      </c>
      <c r="Q18" s="42">
        <v>0</v>
      </c>
      <c r="R18" s="42">
        <v>0</v>
      </c>
      <c r="S18" s="42">
        <v>0</v>
      </c>
      <c r="T18" s="42">
        <v>4</v>
      </c>
      <c r="U18" s="42">
        <v>10</v>
      </c>
      <c r="V18" s="38">
        <f t="shared" si="4"/>
        <v>100.5183</v>
      </c>
      <c r="W18" s="43">
        <v>69.0683</v>
      </c>
      <c r="X18" s="57">
        <v>0</v>
      </c>
      <c r="Y18" s="43">
        <v>1.42</v>
      </c>
      <c r="Z18" s="43">
        <v>30.03</v>
      </c>
      <c r="AA18" s="38">
        <f t="shared" si="5"/>
        <v>16.9811</v>
      </c>
      <c r="AB18" s="43">
        <v>16.6311</v>
      </c>
      <c r="AC18" s="57">
        <v>0</v>
      </c>
      <c r="AD18" s="43">
        <v>0.35</v>
      </c>
      <c r="AE18" s="57">
        <v>0</v>
      </c>
      <c r="AF18" s="46">
        <f t="shared" si="2"/>
        <v>639.6576923076923</v>
      </c>
    </row>
    <row r="19" spans="1:32" s="4" customFormat="1" ht="39" customHeight="1">
      <c r="A19" s="27" t="s">
        <v>54</v>
      </c>
      <c r="B19" s="27">
        <v>235</v>
      </c>
      <c r="C19" s="20">
        <f t="shared" si="3"/>
        <v>333</v>
      </c>
      <c r="D19" s="53">
        <v>130</v>
      </c>
      <c r="E19" s="53">
        <v>62</v>
      </c>
      <c r="F19" s="53">
        <v>23</v>
      </c>
      <c r="G19" s="53">
        <v>118</v>
      </c>
      <c r="H19" s="53">
        <v>41</v>
      </c>
      <c r="I19" s="53">
        <v>75</v>
      </c>
      <c r="J19" s="53">
        <v>105</v>
      </c>
      <c r="K19" s="53">
        <v>112</v>
      </c>
      <c r="L19" s="53">
        <v>57</v>
      </c>
      <c r="M19" s="53">
        <v>112</v>
      </c>
      <c r="N19" s="53">
        <v>15</v>
      </c>
      <c r="O19" s="53">
        <v>0</v>
      </c>
      <c r="P19" s="53">
        <v>106</v>
      </c>
      <c r="Q19" s="53">
        <v>43</v>
      </c>
      <c r="R19" s="67">
        <v>1</v>
      </c>
      <c r="S19" s="67">
        <v>1</v>
      </c>
      <c r="T19" s="67">
        <v>4</v>
      </c>
      <c r="U19" s="67">
        <v>9</v>
      </c>
      <c r="V19" s="38">
        <f t="shared" si="4"/>
        <v>120.4378</v>
      </c>
      <c r="W19" s="68">
        <v>92.6978</v>
      </c>
      <c r="X19" s="69">
        <v>0</v>
      </c>
      <c r="Y19" s="68">
        <v>0.3</v>
      </c>
      <c r="Z19" s="68">
        <v>27.44</v>
      </c>
      <c r="AA19" s="38">
        <f t="shared" si="5"/>
        <v>22.8221</v>
      </c>
      <c r="AB19" s="83">
        <v>22.7421</v>
      </c>
      <c r="AC19" s="67">
        <v>0</v>
      </c>
      <c r="AD19" s="83">
        <v>0.08</v>
      </c>
      <c r="AE19" s="67">
        <v>0</v>
      </c>
      <c r="AF19" s="46">
        <f t="shared" si="2"/>
        <v>682.9459459459459</v>
      </c>
    </row>
    <row r="20" spans="1:32" s="2" customFormat="1" ht="39" customHeight="1">
      <c r="A20" s="27" t="s">
        <v>55</v>
      </c>
      <c r="B20" s="20">
        <v>236</v>
      </c>
      <c r="C20" s="20">
        <f t="shared" si="3"/>
        <v>346</v>
      </c>
      <c r="D20" s="20">
        <v>173</v>
      </c>
      <c r="E20" s="20">
        <v>66</v>
      </c>
      <c r="F20" s="20">
        <v>49</v>
      </c>
      <c r="G20" s="20">
        <v>105</v>
      </c>
      <c r="H20" s="20">
        <v>10</v>
      </c>
      <c r="I20" s="20">
        <v>37</v>
      </c>
      <c r="J20" s="20">
        <v>79</v>
      </c>
      <c r="K20" s="20">
        <v>220</v>
      </c>
      <c r="L20" s="20">
        <v>24</v>
      </c>
      <c r="M20" s="20">
        <v>116</v>
      </c>
      <c r="N20" s="20">
        <v>1</v>
      </c>
      <c r="O20" s="20">
        <v>0</v>
      </c>
      <c r="P20" s="20">
        <v>198</v>
      </c>
      <c r="Q20" s="42">
        <v>7</v>
      </c>
      <c r="R20" s="67">
        <v>0</v>
      </c>
      <c r="S20" s="67">
        <v>0</v>
      </c>
      <c r="T20" s="67">
        <v>1</v>
      </c>
      <c r="U20" s="67">
        <v>2</v>
      </c>
      <c r="V20" s="38">
        <f t="shared" si="4"/>
        <v>114.7</v>
      </c>
      <c r="W20" s="38">
        <v>86.41</v>
      </c>
      <c r="X20" s="57">
        <v>0</v>
      </c>
      <c r="Y20" s="38">
        <v>0.53</v>
      </c>
      <c r="Z20" s="38">
        <v>27.76</v>
      </c>
      <c r="AA20" s="38">
        <f t="shared" si="5"/>
        <v>21.64</v>
      </c>
      <c r="AB20" s="38">
        <v>21.5</v>
      </c>
      <c r="AC20" s="57">
        <v>0</v>
      </c>
      <c r="AD20" s="38">
        <v>0.14</v>
      </c>
      <c r="AE20" s="57">
        <v>0</v>
      </c>
      <c r="AF20" s="46">
        <f t="shared" si="2"/>
        <v>621.3872832369942</v>
      </c>
    </row>
    <row r="21" spans="1:32" s="2" customFormat="1" ht="39" customHeight="1">
      <c r="A21" s="27" t="s">
        <v>56</v>
      </c>
      <c r="B21" s="20">
        <v>417</v>
      </c>
      <c r="C21" s="20">
        <f t="shared" si="3"/>
        <v>548</v>
      </c>
      <c r="D21" s="20">
        <v>266</v>
      </c>
      <c r="E21" s="20">
        <v>187</v>
      </c>
      <c r="F21" s="20">
        <v>43</v>
      </c>
      <c r="G21" s="20">
        <v>175</v>
      </c>
      <c r="H21" s="20">
        <v>46</v>
      </c>
      <c r="I21" s="20">
        <v>232</v>
      </c>
      <c r="J21" s="20">
        <v>207</v>
      </c>
      <c r="K21" s="20">
        <v>63</v>
      </c>
      <c r="L21" s="20">
        <v>189</v>
      </c>
      <c r="M21" s="20">
        <v>182</v>
      </c>
      <c r="N21" s="20">
        <v>13</v>
      </c>
      <c r="O21" s="20">
        <v>18</v>
      </c>
      <c r="P21" s="20">
        <v>124</v>
      </c>
      <c r="Q21" s="20">
        <v>22</v>
      </c>
      <c r="R21" s="20">
        <v>2</v>
      </c>
      <c r="S21" s="20">
        <v>3</v>
      </c>
      <c r="T21" s="20">
        <v>1</v>
      </c>
      <c r="U21" s="20">
        <v>1</v>
      </c>
      <c r="V21" s="38">
        <f t="shared" si="4"/>
        <v>185.52</v>
      </c>
      <c r="W21" s="38">
        <v>141.29000000000002</v>
      </c>
      <c r="X21" s="57">
        <v>0</v>
      </c>
      <c r="Y21" s="38">
        <v>0.39</v>
      </c>
      <c r="Z21" s="38">
        <v>43.84</v>
      </c>
      <c r="AA21" s="38">
        <f t="shared" si="5"/>
        <v>35.290000000000006</v>
      </c>
      <c r="AB21" s="38">
        <v>35.2</v>
      </c>
      <c r="AC21" s="57">
        <v>0</v>
      </c>
      <c r="AD21" s="38">
        <v>0.09</v>
      </c>
      <c r="AE21" s="57">
        <v>0</v>
      </c>
      <c r="AF21" s="46">
        <f t="shared" si="2"/>
        <v>642.3357664233577</v>
      </c>
    </row>
    <row r="22" spans="1:32" s="2" customFormat="1" ht="39" customHeight="1">
      <c r="A22" s="27" t="s">
        <v>57</v>
      </c>
      <c r="B22" s="20">
        <v>21</v>
      </c>
      <c r="C22" s="20">
        <f t="shared" si="3"/>
        <v>24</v>
      </c>
      <c r="D22" s="20">
        <v>12</v>
      </c>
      <c r="E22" s="20">
        <v>7</v>
      </c>
      <c r="F22" s="20">
        <v>2</v>
      </c>
      <c r="G22" s="20">
        <v>11</v>
      </c>
      <c r="H22" s="20">
        <v>0</v>
      </c>
      <c r="I22" s="20">
        <v>10</v>
      </c>
      <c r="J22" s="20">
        <v>5</v>
      </c>
      <c r="K22" s="20">
        <v>9</v>
      </c>
      <c r="L22" s="20">
        <v>12</v>
      </c>
      <c r="M22" s="20">
        <v>11</v>
      </c>
      <c r="N22" s="20">
        <v>0</v>
      </c>
      <c r="O22" s="20">
        <v>0</v>
      </c>
      <c r="P22" s="20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38">
        <f t="shared" si="4"/>
        <v>10.016</v>
      </c>
      <c r="W22" s="38">
        <f>1.824+1.824+1.824+1.824</f>
        <v>7.296</v>
      </c>
      <c r="X22" s="57">
        <v>0</v>
      </c>
      <c r="Y22" s="38">
        <f>0.02+0.02+0.02+0.02</f>
        <v>0.08</v>
      </c>
      <c r="Z22" s="38">
        <v>2.64</v>
      </c>
      <c r="AA22" s="38">
        <f t="shared" si="5"/>
        <v>1.844</v>
      </c>
      <c r="AB22" s="38">
        <v>1.824</v>
      </c>
      <c r="AC22" s="57">
        <v>0</v>
      </c>
      <c r="AD22" s="38">
        <v>0.02</v>
      </c>
      <c r="AE22" s="57">
        <v>0</v>
      </c>
      <c r="AF22" s="46">
        <f t="shared" si="2"/>
        <v>760</v>
      </c>
    </row>
    <row r="23" spans="1:32" s="9" customFormat="1" ht="60.75" customHeight="1">
      <c r="A23" s="28" t="s">
        <v>58</v>
      </c>
      <c r="B23" s="29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8"/>
      <c r="V23" s="29"/>
      <c r="W23" s="29"/>
      <c r="X23" s="28"/>
      <c r="Y23" s="28"/>
      <c r="Z23" s="28"/>
      <c r="AA23" s="29"/>
      <c r="AB23" s="29"/>
      <c r="AC23" s="28"/>
      <c r="AD23" s="28"/>
      <c r="AE23" s="28"/>
      <c r="AF23" s="29"/>
    </row>
  </sheetData>
  <sheetProtection/>
  <mergeCells count="21">
    <mergeCell ref="A2:AF2"/>
    <mergeCell ref="A3:AF3"/>
    <mergeCell ref="A4:C4"/>
    <mergeCell ref="F4:I4"/>
    <mergeCell ref="L4:N4"/>
    <mergeCell ref="S4:V4"/>
    <mergeCell ref="Y4:AA4"/>
    <mergeCell ref="AD4:AF4"/>
    <mergeCell ref="D5:G5"/>
    <mergeCell ref="H5:K5"/>
    <mergeCell ref="L5:Q5"/>
    <mergeCell ref="R5:U5"/>
    <mergeCell ref="W5:Z5"/>
    <mergeCell ref="AB5:AE5"/>
    <mergeCell ref="A23:AF23"/>
    <mergeCell ref="A5:A7"/>
    <mergeCell ref="B5:B6"/>
    <mergeCell ref="C5:C6"/>
    <mergeCell ref="V5:V6"/>
    <mergeCell ref="AA5:AA6"/>
    <mergeCell ref="AF5:AF6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2004-01-06T17:19:50Z</cp:lastPrinted>
  <dcterms:created xsi:type="dcterms:W3CDTF">2009-06-08T16:23:15Z</dcterms:created>
  <dcterms:modified xsi:type="dcterms:W3CDTF">2022-01-06T08:21:03Z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